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560" windowWidth="9540" windowHeight="5085" firstSheet="5" activeTab="5"/>
  </bookViews>
  <sheets>
    <sheet name="appl. by district, sex, month" sheetId="1" r:id="rId1"/>
    <sheet name="appl. by dinstrict, month 19,20" sheetId="8" r:id="rId2"/>
    <sheet name="applicants by sex, month 19,20" sheetId="4" r:id="rId3"/>
    <sheet name="appl. by month 1995-2020" sheetId="6" r:id="rId4"/>
    <sheet name="benef. by month, com 19-20" sheetId="10" r:id="rId5"/>
    <sheet name="benef. amount by month 11-20" sheetId="5" r:id="rId6"/>
    <sheet name="by ec activity 01.20" sheetId="11" r:id="rId7"/>
    <sheet name="by ec.activity 02.20" sheetId="12" r:id="rId8"/>
    <sheet name="by ec.activity 03.20" sheetId="13" r:id="rId9"/>
    <sheet name="by ec.activity 04.20" sheetId="14" r:id="rId10"/>
    <sheet name="by ec.activity 05.20" sheetId="15" r:id="rId11"/>
    <sheet name="by ec.activity 06.20" sheetId="16" r:id="rId12"/>
    <sheet name="by ec.activity 07.20" sheetId="17" r:id="rId13"/>
    <sheet name="by ec.activity 08.20" sheetId="18" r:id="rId14"/>
    <sheet name="by ec.activity 09.20" sheetId="19" r:id="rId15"/>
    <sheet name="by ec.activity 10.20" sheetId="20" r:id="rId16"/>
    <sheet name="by ec.activity 11.20" sheetId="21" r:id="rId17"/>
    <sheet name="by ec.activity 12.20" sheetId="22" r:id="rId18"/>
    <sheet name="Sheet1" sheetId="23" r:id="rId19"/>
  </sheets>
  <definedNames>
    <definedName name="_xlnm._FilterDatabase" localSheetId="5" hidden="1">'benef. amount by month 11-20'!$J$23:$L$23</definedName>
    <definedName name="_xlnm.Print_Area" localSheetId="17">'by ec.activity 12.20'!$A$1:$H$33</definedName>
  </definedNames>
  <calcPr calcId="124519"/>
</workbook>
</file>

<file path=xl/calcChain.xml><?xml version="1.0" encoding="utf-8"?>
<calcChain xmlns="http://schemas.openxmlformats.org/spreadsheetml/2006/main">
  <c r="F30" i="19"/>
  <c r="E30"/>
  <c r="D30"/>
  <c r="C30"/>
  <c r="G29"/>
  <c r="G28"/>
  <c r="G27"/>
  <c r="G26"/>
  <c r="G25"/>
  <c r="G24"/>
  <c r="G23"/>
  <c r="G22"/>
  <c r="G21"/>
  <c r="G20"/>
  <c r="G19"/>
  <c r="G18"/>
  <c r="G17"/>
  <c r="G16"/>
  <c r="G15"/>
  <c r="G14"/>
  <c r="G13"/>
  <c r="G12"/>
  <c r="G11"/>
  <c r="G10"/>
  <c r="G9"/>
  <c r="G8"/>
  <c r="G30" s="1"/>
  <c r="G7"/>
  <c r="AP10" i="5"/>
  <c r="AP11"/>
  <c r="AP12"/>
  <c r="AP13"/>
  <c r="AP15"/>
  <c r="AP16"/>
  <c r="AP17"/>
  <c r="AP18"/>
  <c r="AP19"/>
  <c r="AP20"/>
  <c r="AP8"/>
  <c r="AP9"/>
  <c r="AO21"/>
  <c r="AO22" s="1"/>
  <c r="AO14"/>
  <c r="AN21"/>
  <c r="AP21" s="1"/>
  <c r="AN14"/>
  <c r="AP14" s="1"/>
  <c r="M8" i="10"/>
  <c r="M9"/>
  <c r="M10"/>
  <c r="M11"/>
  <c r="M12"/>
  <c r="M13"/>
  <c r="M14"/>
  <c r="M15"/>
  <c r="M16"/>
  <c r="M17"/>
  <c r="M18"/>
  <c r="M19"/>
  <c r="M20"/>
  <c r="M6"/>
  <c r="M7"/>
  <c r="I20"/>
  <c r="J20"/>
  <c r="K20"/>
  <c r="L20"/>
  <c r="H20"/>
  <c r="I19"/>
  <c r="J19"/>
  <c r="K19"/>
  <c r="L19"/>
  <c r="H19"/>
  <c r="I12"/>
  <c r="J12"/>
  <c r="K12"/>
  <c r="L12"/>
  <c r="H12"/>
  <c r="L13"/>
  <c r="L14"/>
  <c r="L15"/>
  <c r="L16"/>
  <c r="L17"/>
  <c r="L18"/>
  <c r="L8"/>
  <c r="L9"/>
  <c r="L10"/>
  <c r="L11"/>
  <c r="L6"/>
  <c r="L7"/>
  <c r="AA20" i="6"/>
  <c r="AA19"/>
  <c r="AB12"/>
  <c r="AB13"/>
  <c r="AB14"/>
  <c r="AB15"/>
  <c r="AB16"/>
  <c r="AB17"/>
  <c r="AB18"/>
  <c r="AB19"/>
  <c r="AB20"/>
  <c r="AA12"/>
  <c r="AB8"/>
  <c r="AB9"/>
  <c r="AB10"/>
  <c r="AB11"/>
  <c r="AB6"/>
  <c r="AB7"/>
  <c r="K25" i="4"/>
  <c r="I25"/>
  <c r="J25"/>
  <c r="H25"/>
  <c r="G25"/>
  <c r="K23"/>
  <c r="K18"/>
  <c r="K19"/>
  <c r="K20"/>
  <c r="K21"/>
  <c r="K16"/>
  <c r="K17"/>
  <c r="J23"/>
  <c r="H23"/>
  <c r="I23"/>
  <c r="G23"/>
  <c r="K15"/>
  <c r="J15"/>
  <c r="H15"/>
  <c r="I15"/>
  <c r="G15"/>
  <c r="K10"/>
  <c r="K11"/>
  <c r="K12"/>
  <c r="K13"/>
  <c r="K8"/>
  <c r="K9"/>
  <c r="N24" i="8"/>
  <c r="M24"/>
  <c r="I24"/>
  <c r="J24"/>
  <c r="K24"/>
  <c r="L24"/>
  <c r="H24"/>
  <c r="H22"/>
  <c r="I22"/>
  <c r="J22"/>
  <c r="K22"/>
  <c r="L22"/>
  <c r="M22"/>
  <c r="N22" s="1"/>
  <c r="N15"/>
  <c r="N16"/>
  <c r="N17"/>
  <c r="N18"/>
  <c r="N19"/>
  <c r="N20"/>
  <c r="M16"/>
  <c r="M17"/>
  <c r="M18"/>
  <c r="M19"/>
  <c r="M20"/>
  <c r="M15"/>
  <c r="N14"/>
  <c r="N8"/>
  <c r="N9"/>
  <c r="N10"/>
  <c r="N11"/>
  <c r="N12"/>
  <c r="N7"/>
  <c r="M14"/>
  <c r="I14"/>
  <c r="J14"/>
  <c r="K14"/>
  <c r="L14"/>
  <c r="H14"/>
  <c r="M9"/>
  <c r="M10"/>
  <c r="M11"/>
  <c r="M12"/>
  <c r="M7"/>
  <c r="M8"/>
  <c r="O24" i="1"/>
  <c r="O16"/>
  <c r="O17"/>
  <c r="O18"/>
  <c r="O19"/>
  <c r="O20"/>
  <c r="O15"/>
  <c r="O22"/>
  <c r="AN22" i="5" l="1"/>
  <c r="AP22" s="1"/>
  <c r="H29" i="19"/>
  <c r="H25"/>
  <c r="H23"/>
  <c r="H21"/>
  <c r="H19"/>
  <c r="H17"/>
  <c r="H15"/>
  <c r="H13"/>
  <c r="H11"/>
  <c r="H9"/>
  <c r="H7"/>
  <c r="H27"/>
  <c r="H28"/>
  <c r="H26"/>
  <c r="H22"/>
  <c r="H20"/>
  <c r="H18"/>
  <c r="H16"/>
  <c r="H14"/>
  <c r="H12"/>
  <c r="H10"/>
  <c r="H8"/>
  <c r="H24"/>
  <c r="R24" i="1"/>
  <c r="P24"/>
  <c r="K24"/>
  <c r="L24"/>
  <c r="M24"/>
  <c r="N24"/>
  <c r="I24"/>
  <c r="J24"/>
  <c r="H24"/>
  <c r="G24"/>
  <c r="D24"/>
  <c r="E24"/>
  <c r="F24"/>
  <c r="B24"/>
  <c r="C24"/>
  <c r="R22"/>
  <c r="P22"/>
  <c r="N22"/>
  <c r="K22"/>
  <c r="L22"/>
  <c r="M22"/>
  <c r="J22"/>
  <c r="I22"/>
  <c r="H22"/>
  <c r="D22"/>
  <c r="E22"/>
  <c r="F22"/>
  <c r="G22"/>
  <c r="C22"/>
  <c r="B22"/>
  <c r="R17"/>
  <c r="R18"/>
  <c r="R19"/>
  <c r="R20"/>
  <c r="R15"/>
  <c r="R16"/>
  <c r="P17"/>
  <c r="P18"/>
  <c r="H18" s="1"/>
  <c r="P19"/>
  <c r="H19" s="1"/>
  <c r="P20"/>
  <c r="H20" s="1"/>
  <c r="P15"/>
  <c r="P16"/>
  <c r="H16"/>
  <c r="H17"/>
  <c r="N16"/>
  <c r="N17"/>
  <c r="N18"/>
  <c r="N19"/>
  <c r="N20"/>
  <c r="N15"/>
  <c r="H15"/>
  <c r="G17"/>
  <c r="G18"/>
  <c r="G19"/>
  <c r="G20"/>
  <c r="G16"/>
  <c r="G15"/>
  <c r="R14"/>
  <c r="P14"/>
  <c r="O14" s="1"/>
  <c r="J14"/>
  <c r="K14"/>
  <c r="L14"/>
  <c r="M14"/>
  <c r="N14"/>
  <c r="I14"/>
  <c r="H14"/>
  <c r="C14"/>
  <c r="D14"/>
  <c r="E14"/>
  <c r="F14"/>
  <c r="G14"/>
  <c r="B14"/>
  <c r="R9"/>
  <c r="R10"/>
  <c r="R11"/>
  <c r="R12"/>
  <c r="R7"/>
  <c r="R8"/>
  <c r="P9"/>
  <c r="P10"/>
  <c r="O10" s="1"/>
  <c r="P11"/>
  <c r="O11" s="1"/>
  <c r="P12"/>
  <c r="P7"/>
  <c r="P8"/>
  <c r="O9"/>
  <c r="O12"/>
  <c r="O7"/>
  <c r="O8"/>
  <c r="N9"/>
  <c r="N10"/>
  <c r="N11"/>
  <c r="N12"/>
  <c r="N7"/>
  <c r="N8"/>
  <c r="H9"/>
  <c r="H12"/>
  <c r="H7"/>
  <c r="H8"/>
  <c r="G9"/>
  <c r="G10"/>
  <c r="G11"/>
  <c r="G12"/>
  <c r="G8"/>
  <c r="G7"/>
  <c r="H30" i="19" l="1"/>
  <c r="H10" i="1"/>
  <c r="H11"/>
  <c r="A27" i="8" l="1"/>
  <c r="A31" i="5" s="1"/>
  <c r="H14"/>
  <c r="F14"/>
  <c r="D14"/>
  <c r="B14"/>
  <c r="E21"/>
  <c r="D21"/>
  <c r="E14"/>
  <c r="M22"/>
  <c r="M21"/>
  <c r="M14"/>
  <c r="J14"/>
  <c r="L8"/>
  <c r="L9"/>
  <c r="L10"/>
  <c r="L11"/>
  <c r="L12"/>
  <c r="L13"/>
  <c r="I14"/>
  <c r="I22" s="1"/>
  <c r="K14"/>
  <c r="L15"/>
  <c r="L16"/>
  <c r="L17"/>
  <c r="L18"/>
  <c r="L19"/>
  <c r="L20"/>
  <c r="H21"/>
  <c r="I21"/>
  <c r="J21"/>
  <c r="K21"/>
  <c r="K22" s="1"/>
  <c r="H22"/>
  <c r="L22" s="1"/>
  <c r="J22"/>
  <c r="O20"/>
  <c r="O19"/>
  <c r="O18"/>
  <c r="O17"/>
  <c r="O16"/>
  <c r="O15"/>
  <c r="O13"/>
  <c r="O12"/>
  <c r="N14"/>
  <c r="O11"/>
  <c r="O10"/>
  <c r="O9"/>
  <c r="O8"/>
  <c r="N21"/>
  <c r="N22" s="1"/>
  <c r="C14"/>
  <c r="G14"/>
  <c r="B21"/>
  <c r="B22" s="1"/>
  <c r="C21"/>
  <c r="F21"/>
  <c r="G21"/>
  <c r="G22" s="1"/>
  <c r="L14" l="1"/>
  <c r="L21"/>
  <c r="O21"/>
  <c r="D22"/>
  <c r="O14"/>
  <c r="E22"/>
  <c r="F22"/>
  <c r="O22"/>
  <c r="C22"/>
</calcChain>
</file>

<file path=xl/sharedStrings.xml><?xml version="1.0" encoding="utf-8"?>
<sst xmlns="http://schemas.openxmlformats.org/spreadsheetml/2006/main" count="716" uniqueCount="142">
  <si>
    <t>£</t>
  </si>
  <si>
    <t>ΑΡΙΘΜΟΣ</t>
  </si>
  <si>
    <t>ΠΟΣΟ ΠΟΥ</t>
  </si>
  <si>
    <t>ΠΡΟΣΩΠΩΝ</t>
  </si>
  <si>
    <t>ΠΛΗΡΩΘΗΚΕ</t>
  </si>
  <si>
    <t>12356*</t>
  </si>
  <si>
    <t>ΠΛΗΡΩΘΗΚΕ*</t>
  </si>
  <si>
    <t xml:space="preserve">  </t>
  </si>
  <si>
    <t>% μεταβολής στον αρ. ατόμων 2009/2008</t>
  </si>
  <si>
    <t>% μεταβολής στον αρ. ατόμων 2010/2009</t>
  </si>
  <si>
    <t>ΑΤΟΜΩΝ</t>
  </si>
  <si>
    <t>ΠΟΣΟ ΠΛΗΡΩΜΗΣ* €</t>
  </si>
  <si>
    <t>A/A</t>
  </si>
  <si>
    <t>TABLE 1</t>
  </si>
  <si>
    <t>JANUARY</t>
  </si>
  <si>
    <t>FEBRUARY</t>
  </si>
  <si>
    <t>MARCH</t>
  </si>
  <si>
    <t>APRIL</t>
  </si>
  <si>
    <t>MAY</t>
  </si>
  <si>
    <t>JUNE</t>
  </si>
  <si>
    <t>MEAN MONTHLY NUMBER OF PERSONS DURING A' SEMESTER</t>
  </si>
  <si>
    <t>JULY</t>
  </si>
  <si>
    <t>AUGUST</t>
  </si>
  <si>
    <t>SEPTEMBER</t>
  </si>
  <si>
    <t>OCTOBER</t>
  </si>
  <si>
    <t>NOVEMBER</t>
  </si>
  <si>
    <t>DECEMBER</t>
  </si>
  <si>
    <t>MEAN MONTHLY NUMBER OF PERSONS DURING B' SEMESTER</t>
  </si>
  <si>
    <t>MEAN MONTHLY NUMBER OF PERSONS DURING THE YEAR</t>
  </si>
  <si>
    <t>MALES</t>
  </si>
  <si>
    <t>NICOSIA</t>
  </si>
  <si>
    <t>LARNACA</t>
  </si>
  <si>
    <t>FAMAGUSTA</t>
  </si>
  <si>
    <t>LIMASSOL</t>
  </si>
  <si>
    <t>PAPHOS</t>
  </si>
  <si>
    <t>TOTAL</t>
  </si>
  <si>
    <t>% OF TOTAL</t>
  </si>
  <si>
    <t>FEMALES</t>
  </si>
  <si>
    <t>STATISTICS SECTION</t>
  </si>
  <si>
    <t>SOCIAL INSURANCE SERVICES</t>
  </si>
  <si>
    <t>TABLE 2</t>
  </si>
  <si>
    <t>MONTH</t>
  </si>
  <si>
    <t>TABLE 3</t>
  </si>
  <si>
    <t>PERCENTAGE</t>
  </si>
  <si>
    <t>TABLE 4</t>
  </si>
  <si>
    <t>TABLE 5</t>
  </si>
  <si>
    <t>Greek-cypriots and others</t>
  </si>
  <si>
    <t>E.U. citizens*</t>
  </si>
  <si>
    <t>Aliens*</t>
  </si>
  <si>
    <t>Turkish-cypriots</t>
  </si>
  <si>
    <t>Total</t>
  </si>
  <si>
    <t xml:space="preserve">*  In the above number aliens or E.U. citizens that live permanently in Cyprus may be included.  </t>
  </si>
  <si>
    <t>TABLE 6</t>
  </si>
  <si>
    <t>MEAN MONTHLY NUMBER OF PERSONS AND TOTAL AMOUNT PAID DURING A' SEMESTER</t>
  </si>
  <si>
    <t>MEAN MONTHLY NUMBER OF PERSONS AND TOTAL AMOUNT PAID DURING B' SEMESTER</t>
  </si>
  <si>
    <t>MEAN MONTHLY NUMBER OF PERSONS AND TOTAL AMOUNT PAID DURING THE YEAR</t>
  </si>
  <si>
    <t>Number of persons</t>
  </si>
  <si>
    <t>Amount paid (€) *</t>
  </si>
  <si>
    <t>% change in number of persons 2012/2011</t>
  </si>
  <si>
    <t>% change in number of persons 2014/2013</t>
  </si>
  <si>
    <t>2. Part of the amount refers to retrospective payments.</t>
  </si>
  <si>
    <t>TABLE 7.1</t>
  </si>
  <si>
    <t>ECONOMIC ACTIVITY (NACE 2)</t>
  </si>
  <si>
    <t>Agriculture, forestry and fishing</t>
  </si>
  <si>
    <t>Mining and quarrying</t>
  </si>
  <si>
    <t>Manufacturing</t>
  </si>
  <si>
    <t>Electricity, gas, steam and airconditioning supply</t>
  </si>
  <si>
    <t>Water supply; Sewerage, waste management and remediation activities</t>
  </si>
  <si>
    <t>Construction</t>
  </si>
  <si>
    <t xml:space="preserve">Wholesale and Retail trade; Repair of motor vehicles, motorcycles </t>
  </si>
  <si>
    <t>Trasportation and storage</t>
  </si>
  <si>
    <t>Accomodation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</si>
  <si>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</si>
  <si>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</si>
  <si>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</si>
  <si>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</si>
  <si>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</si>
  <si>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</si>
  <si>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</si>
  <si>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</si>
  <si>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</si>
  <si>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</si>
  <si>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 - and services - producing activities of households for own use</t>
  </si>
  <si>
    <t>Activities of extraterritorial organizations and bodies</t>
  </si>
  <si>
    <t>Not stated</t>
  </si>
  <si>
    <t>Port-workers</t>
  </si>
  <si>
    <t>UNEMPLOYMENT STATUS</t>
  </si>
  <si>
    <t>LAY-OFF</t>
  </si>
  <si>
    <t>TERMINATION</t>
  </si>
  <si>
    <t>MANUFACTURE</t>
  </si>
  <si>
    <t>HOSPITALITY INDUSTRY</t>
  </si>
  <si>
    <t>OTHER</t>
  </si>
  <si>
    <t>TABLE 7.2</t>
  </si>
  <si>
    <t>TABLE 7.3</t>
  </si>
  <si>
    <t>TABLE 7.4</t>
  </si>
  <si>
    <t>TABLE 7.5</t>
  </si>
  <si>
    <t>TABLE 7.6</t>
  </si>
  <si>
    <t>TABLE 7.7</t>
  </si>
  <si>
    <t>TABLE 7.8</t>
  </si>
  <si>
    <t>TABLE 7.9</t>
  </si>
  <si>
    <t>TABLE 7.10</t>
  </si>
  <si>
    <t>TABLE 7.11</t>
  </si>
  <si>
    <t>TABLE 7.12</t>
  </si>
  <si>
    <t>% CHANGE</t>
  </si>
  <si>
    <t>ANNUAL EXPENDITURE €**</t>
  </si>
  <si>
    <t>% change in number of persons 2015/2014</t>
  </si>
  <si>
    <t>% change in number of persons 2016/2015</t>
  </si>
  <si>
    <t>% change in number of persons 2017/2016</t>
  </si>
  <si>
    <t>% change in number of persons 2018/2017</t>
  </si>
  <si>
    <t>TOTAL 2019</t>
  </si>
  <si>
    <t>% change in number of persons 2019/2018</t>
  </si>
  <si>
    <t>% change of total 2019/2018</t>
  </si>
  <si>
    <t>% change in number of persons 2013/2012</t>
  </si>
  <si>
    <t>NUMBER OF PERSONS WHO APPLIED FOR UNEMPLOYMENT BENEFIT DURING 2020 BY DISTRICT, SEX AND MONTH</t>
  </si>
  <si>
    <t>TOTAL 2020</t>
  </si>
  <si>
    <t>NUMBER OF PERSONS WHO APPLIED FOR UNEMPLOYMENT BENEFIT FOR THE YEARS 2019-2020 BY DISTRICT AND MONTH</t>
  </si>
  <si>
    <t xml:space="preserve">NUMBER OF PERSONS WHO APPLIED FOR UNEMPLOYMENT BENEFIT FOR THE YEARS 2019 - 2020 BY SEX AND MONTH </t>
  </si>
  <si>
    <t>% change 2020/2019</t>
  </si>
  <si>
    <t xml:space="preserve"> NUMBER OF PERSONS WHO APPLIED FOR UNEMPLOYMENT BENEFIT BY MONTH FOR THE YEARS 1995 - 2020</t>
  </si>
  <si>
    <t>NUMBER OF BENEFICIARIES OF UNEMPLOYMENT BENEFIT FROM THE SOCIAL INSURANCE FUND BY MONTH, COMMUNITY AND YEAR, 2019 - 2020</t>
  </si>
  <si>
    <t>NUMBER OF PERSONS WHO APPLIED FOR UNEMPLOYMENT BENEFIT BY ECONOMIC ACTIVITY AND UNEMPLOYMENT STATUS, JANUARY 2020</t>
  </si>
  <si>
    <t>Unemployment benefit by economic activity 2020</t>
  </si>
  <si>
    <t>NUMBER OF PERSONS WHO APPLIED FOR UNEMPLOYMENT BENEFIT BY ECONOMIC ACTIVITY AND UNEMPLOYMENT STATUS, FEBRUARY 2020</t>
  </si>
  <si>
    <t>NUMBER OF PERSONS WHO APPLIED FOR UNEMPLOYMENT BENEFIT BY ECONOMIC ACTIVITY AND UNEMPLOYMENT STATUS, MARCH 2020</t>
  </si>
  <si>
    <t>NUMBER OF PERSONS WHO APPLIED FOR UNEMPLOYMENT BENEFIT BY ECONOMIC ACTIVITY AND UNEMPLOYMENT STATUS, APRIL 2020</t>
  </si>
  <si>
    <t>NUMBER OF PERSONS WHO APPLIED FOR UNEMPLOYMENT BENEFIT BY ECONOMIC ACTIVITY AND UNEMPLOYMENT STATUS, MAY 2020</t>
  </si>
  <si>
    <t>NUMBER OF PERSONS WHO APPLIED FOR UNEMPLOYMENT BENEFIT BY ECONOMIC ACTIVITY AND UNEMPLOYMENT STATUS, JUNE 2020</t>
  </si>
  <si>
    <t>NUMBER OF PERSONS WHO APPLIED FOR UNEMPLOYMENT BENEFIT BY ECONOMIC ACTIVITY AND UNEMPLOYMENT STATUS, JULY 2020</t>
  </si>
  <si>
    <t>NUMBER OF PERSONS WHO APPLIED FOR UNEMPLOYMENT BENEFIT BY ECONOMIC ACTIVITY AND UNEMPLOYMENT STATUS, AUGUST 2020</t>
  </si>
  <si>
    <t>NUMBER OF PERSONS WHO APPLIED FOR UNEMPLOYMENT BENEFIT BY ECONOMIC ACTIVITY AND UNEMPLOYMENT STATUS, SPTEMBER 2020</t>
  </si>
  <si>
    <t>NUMBER OF PERSONS WHO APPLIED FOR UNEMPLOYMENT BENEFIT BY ECONOMIC ACTIVITY AND UNEMPLOYMENT STATUS, OCTOBER 2020</t>
  </si>
  <si>
    <t>NUMBER OF PERSONS WHO APPLIED FOR UNEMPLOYMENT BENEFIT BY ECONOMIC ACTIVITY AND UNEMPLOYMENT STATUS, NOVEMBER 2020</t>
  </si>
  <si>
    <t>NUMBER OF PERSONS WHO APPLIED FOR UNEMPLOYMENT BENEFIT BY ECONOMIC ACTIVITY AND UNEMPLOYMENT STATUS, DECEMBER 2020</t>
  </si>
  <si>
    <t>% change in number of persons 2020/2019</t>
  </si>
  <si>
    <t>UNEMPLOYMENT BENEFIT Y2013-2020</t>
  </si>
  <si>
    <t>UNEMPLOYMENT BENEFIT Y2019-2020</t>
  </si>
  <si>
    <t>% change of total 2020/2019</t>
  </si>
  <si>
    <t xml:space="preserve">NUMBER OF BENEFICIARIES OF UNEMPLOYMENT BENEFIT AND EXPENDITURE* DURING 2013 - 2020 BY MONTH </t>
  </si>
  <si>
    <t>`</t>
  </si>
  <si>
    <t>1. Beneficiaries are not necessarily paid at the month of the eligibility of the benefit.</t>
  </si>
  <si>
    <t>* Amount paid refers to monthly expenditure and not the corresponding amount of the beneficiaries shown above due to:</t>
  </si>
  <si>
    <r>
      <t xml:space="preserve">**  Annual expenditure is according to the final accounts of the Social Insurance Fund. The annual amount differs from the monthly amount because the former includes both unemployment benefit returns to and from other EU countries (according to the Regulation) as well as the amount of </t>
    </r>
    <r>
      <rPr>
        <sz val="9"/>
        <rFont val="Calibri"/>
        <family val="2"/>
        <charset val="161"/>
      </rPr>
      <t>€</t>
    </r>
    <r>
      <rPr>
        <sz val="9"/>
        <rFont val="Arial"/>
        <family val="2"/>
        <charset val="161"/>
      </rPr>
      <t>13.351.696 in December 2020 which corresponds to the expenditure for EEA8 (Special Unemployment Support Plan for coping with the effects of Covid-19).</t>
    </r>
  </si>
</sst>
</file>

<file path=xl/styles.xml><?xml version="1.0" encoding="utf-8"?>
<styleSheet xmlns="http://schemas.openxmlformats.org/spreadsheetml/2006/main">
  <numFmts count="8">
    <numFmt numFmtId="41" formatCode="_-* #,##0\ _€_-;\-* #,##0\ _€_-;_-* &quot;-&quot;\ _€_-;_-@_-"/>
    <numFmt numFmtId="164" formatCode="_-* #,##0_-;\-* #,##0_-;_-* &quot;-&quot;_-;_-@_-"/>
    <numFmt numFmtId="165" formatCode="_-* #,##0\ _Δ_ρ_χ_-;\-* #,##0\ _Δ_ρ_χ_-;_-* &quot;-&quot;\ _Δ_ρ_χ_-;_-@_-"/>
    <numFmt numFmtId="166" formatCode="0.0%"/>
    <numFmt numFmtId="167" formatCode="[$-408]d\-mmm\-yy;@"/>
    <numFmt numFmtId="168" formatCode="[$-408]dd\-mmm\-yy;@"/>
    <numFmt numFmtId="169" formatCode="[$€-2]\ #,##0;[Red]\-[$€-2]\ #,##0"/>
    <numFmt numFmtId="170" formatCode="[$-809]dd\ mmmm\ yyyy;@"/>
  </numFmts>
  <fonts count="22">
    <font>
      <sz val="10"/>
      <name val="Arial"/>
      <charset val="161"/>
    </font>
    <font>
      <sz val="10"/>
      <name val="Arial"/>
      <family val="2"/>
      <charset val="161"/>
    </font>
    <font>
      <sz val="9"/>
      <name val="Arial"/>
      <family val="2"/>
    </font>
    <font>
      <b/>
      <sz val="9"/>
      <name val="Arial"/>
      <family val="2"/>
    </font>
    <font>
      <b/>
      <sz val="10"/>
      <name val="Arial"/>
      <family val="2"/>
    </font>
    <font>
      <sz val="10"/>
      <name val="Arial"/>
      <family val="2"/>
    </font>
    <font>
      <sz val="8"/>
      <name val="Arial"/>
      <family val="2"/>
    </font>
    <font>
      <b/>
      <sz val="8"/>
      <name val="Arial"/>
      <family val="2"/>
    </font>
    <font>
      <sz val="11"/>
      <name val="Arial"/>
      <family val="2"/>
    </font>
    <font>
      <b/>
      <sz val="11"/>
      <name val="Arial"/>
      <family val="2"/>
    </font>
    <font>
      <sz val="8"/>
      <name val="Arial"/>
      <family val="2"/>
      <charset val="161"/>
    </font>
    <font>
      <b/>
      <sz val="10"/>
      <name val="Arial"/>
      <family val="2"/>
      <charset val="161"/>
    </font>
    <font>
      <b/>
      <u/>
      <sz val="10"/>
      <name val="Arial"/>
      <family val="2"/>
      <charset val="161"/>
    </font>
    <font>
      <sz val="9"/>
      <name val="Arial"/>
      <family val="2"/>
      <charset val="161"/>
    </font>
    <font>
      <b/>
      <sz val="9"/>
      <name val="Arial"/>
      <family val="2"/>
      <charset val="161"/>
    </font>
    <font>
      <b/>
      <sz val="8"/>
      <name val="Arial"/>
      <family val="2"/>
      <charset val="161"/>
    </font>
    <font>
      <b/>
      <sz val="9"/>
      <name val="Arial"/>
      <family val="2"/>
      <charset val="161"/>
    </font>
    <font>
      <sz val="10"/>
      <name val="Arial"/>
      <family val="2"/>
      <charset val="161"/>
    </font>
    <font>
      <sz val="9"/>
      <name val="Arial"/>
      <family val="2"/>
      <charset val="161"/>
    </font>
    <font>
      <b/>
      <u/>
      <sz val="9"/>
      <name val="Arial"/>
      <family val="2"/>
      <charset val="161"/>
    </font>
    <font>
      <u/>
      <sz val="9"/>
      <name val="Arial"/>
      <family val="2"/>
      <charset val="161"/>
    </font>
    <font>
      <sz val="9"/>
      <name val="Calibri"/>
      <family val="2"/>
      <charset val="161"/>
    </font>
  </fonts>
  <fills count="2">
    <fill>
      <patternFill patternType="none"/>
    </fill>
    <fill>
      <patternFill patternType="gray125"/>
    </fill>
  </fills>
  <borders count="7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3">
    <xf numFmtId="0" fontId="0" fillId="0" borderId="0"/>
    <xf numFmtId="0" fontId="17" fillId="0" borderId="0"/>
    <xf numFmtId="9" fontId="1" fillId="0" borderId="0" applyFont="0" applyFill="0" applyBorder="0" applyAlignment="0" applyProtection="0"/>
  </cellStyleXfs>
  <cellXfs count="56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Alignment="1">
      <alignment horizontal="center"/>
    </xf>
    <xf numFmtId="0" fontId="6" fillId="0" borderId="1" xfId="0" applyFont="1" applyBorder="1"/>
    <xf numFmtId="0" fontId="6" fillId="0" borderId="2" xfId="0" applyFont="1" applyBorder="1"/>
    <xf numFmtId="0" fontId="6" fillId="0" borderId="0" xfId="0" applyFont="1"/>
    <xf numFmtId="1" fontId="0" fillId="0" borderId="0" xfId="0" applyNumberFormat="1"/>
    <xf numFmtId="0" fontId="8" fillId="0" borderId="0" xfId="0" applyFont="1"/>
    <xf numFmtId="0" fontId="2" fillId="0" borderId="5" xfId="0" applyFont="1" applyBorder="1"/>
    <xf numFmtId="0" fontId="3" fillId="0" borderId="5" xfId="0" applyFont="1" applyBorder="1" applyAlignment="1">
      <alignment horizontal="center"/>
    </xf>
    <xf numFmtId="0" fontId="7" fillId="0" borderId="6" xfId="0" applyFont="1" applyBorder="1"/>
    <xf numFmtId="0" fontId="4" fillId="0" borderId="0" xfId="0" applyFont="1" applyBorder="1"/>
    <xf numFmtId="0" fontId="2" fillId="0" borderId="0" xfId="0" applyFont="1" applyBorder="1"/>
    <xf numFmtId="0" fontId="3" fillId="0" borderId="0" xfId="0" applyFont="1" applyBorder="1"/>
    <xf numFmtId="0" fontId="2" fillId="0" borderId="1" xfId="0" applyFont="1" applyBorder="1"/>
    <xf numFmtId="0" fontId="2" fillId="0" borderId="2" xfId="0" applyFont="1" applyBorder="1"/>
    <xf numFmtId="0" fontId="0" fillId="0" borderId="0" xfId="0" applyBorder="1"/>
    <xf numFmtId="166" fontId="2" fillId="0" borderId="11" xfId="2" applyNumberFormat="1" applyFont="1" applyBorder="1"/>
    <xf numFmtId="0" fontId="2" fillId="0" borderId="11" xfId="0" applyFont="1" applyBorder="1"/>
    <xf numFmtId="166" fontId="2" fillId="0" borderId="0" xfId="2" applyNumberFormat="1" applyFont="1" applyBorder="1"/>
    <xf numFmtId="0" fontId="2" fillId="0" borderId="13" xfId="0" applyFont="1" applyBorder="1"/>
    <xf numFmtId="0" fontId="2" fillId="0" borderId="14" xfId="0" applyFont="1" applyBorder="1"/>
    <xf numFmtId="1" fontId="2" fillId="0" borderId="1" xfId="0" applyNumberFormat="1" applyFont="1" applyBorder="1"/>
    <xf numFmtId="0" fontId="2" fillId="0" borderId="0" xfId="0" applyFont="1" applyBorder="1" applyAlignment="1">
      <alignment horizontal="right"/>
    </xf>
    <xf numFmtId="0" fontId="2" fillId="0" borderId="15"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horizontal="center"/>
    </xf>
    <xf numFmtId="168" fontId="5" fillId="0" borderId="0" xfId="0" applyNumberFormat="1" applyFont="1" applyAlignment="1">
      <alignment horizontal="left"/>
    </xf>
    <xf numFmtId="167" fontId="5" fillId="0" borderId="0" xfId="0" applyNumberFormat="1" applyFont="1" applyAlignment="1">
      <alignment horizontal="left"/>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0" fontId="11" fillId="0" borderId="0" xfId="0" applyFont="1" applyAlignment="1">
      <alignment horizontal="center" wrapText="1"/>
    </xf>
    <xf numFmtId="0" fontId="11" fillId="0" borderId="0" xfId="0" applyFont="1"/>
    <xf numFmtId="0" fontId="11" fillId="0" borderId="0" xfId="0" applyFont="1" applyAlignment="1"/>
    <xf numFmtId="0" fontId="2" fillId="0" borderId="18" xfId="0" applyFont="1" applyBorder="1" applyAlignment="1">
      <alignment horizontal="center"/>
    </xf>
    <xf numFmtId="0" fontId="2" fillId="0" borderId="19"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20" xfId="0" applyFont="1" applyBorder="1" applyAlignment="1">
      <alignment horizontal="center"/>
    </xf>
    <xf numFmtId="0" fontId="2" fillId="0" borderId="11"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166" fontId="2" fillId="0" borderId="4" xfId="2" applyNumberFormat="1" applyFont="1" applyBorder="1" applyAlignment="1">
      <alignment horizontal="center"/>
    </xf>
    <xf numFmtId="0" fontId="2" fillId="0" borderId="17" xfId="0" applyFont="1" applyBorder="1" applyAlignment="1">
      <alignment horizontal="center"/>
    </xf>
    <xf numFmtId="0" fontId="13" fillId="0" borderId="29" xfId="0" applyFont="1" applyBorder="1"/>
    <xf numFmtId="0" fontId="14" fillId="0" borderId="30" xfId="0" applyFont="1" applyBorder="1" applyAlignment="1">
      <alignment horizontal="center"/>
    </xf>
    <xf numFmtId="0" fontId="14" fillId="0" borderId="31" xfId="0" applyFont="1" applyBorder="1" applyAlignment="1">
      <alignment horizontal="center"/>
    </xf>
    <xf numFmtId="165" fontId="13" fillId="0" borderId="32" xfId="0" applyNumberFormat="1" applyFont="1" applyBorder="1"/>
    <xf numFmtId="0" fontId="13" fillId="0" borderId="0" xfId="0" applyFont="1"/>
    <xf numFmtId="167" fontId="13" fillId="0" borderId="0" xfId="0" applyNumberFormat="1" applyFont="1" applyAlignment="1">
      <alignment horizontal="left"/>
    </xf>
    <xf numFmtId="0" fontId="10" fillId="0" borderId="1" xfId="0" applyFont="1" applyBorder="1" applyAlignment="1">
      <alignment horizontal="center"/>
    </xf>
    <xf numFmtId="0" fontId="10" fillId="0" borderId="34" xfId="0" applyFont="1" applyBorder="1"/>
    <xf numFmtId="0" fontId="10" fillId="0" borderId="34"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9" xfId="0" applyFont="1" applyBorder="1"/>
    <xf numFmtId="0" fontId="10" fillId="0" borderId="4" xfId="0" applyFont="1" applyBorder="1" applyAlignment="1">
      <alignment horizontal="center"/>
    </xf>
    <xf numFmtId="0" fontId="15" fillId="0" borderId="4" xfId="0" applyFont="1" applyBorder="1" applyAlignment="1">
      <alignment horizontal="center"/>
    </xf>
    <xf numFmtId="165" fontId="18" fillId="0" borderId="32" xfId="0" applyNumberFormat="1" applyFont="1" applyBorder="1"/>
    <xf numFmtId="0" fontId="10" fillId="0" borderId="36" xfId="0" applyFont="1" applyBorder="1"/>
    <xf numFmtId="165" fontId="18" fillId="0" borderId="37" xfId="0" applyNumberFormat="1" applyFont="1" applyBorder="1"/>
    <xf numFmtId="0" fontId="14" fillId="0" borderId="0" xfId="0" applyFont="1" applyAlignment="1">
      <alignment horizontal="center"/>
    </xf>
    <xf numFmtId="0" fontId="13" fillId="0" borderId="0" xfId="0" applyFont="1" applyAlignment="1"/>
    <xf numFmtId="0" fontId="14" fillId="0" borderId="0" xfId="0" applyFont="1" applyAlignment="1"/>
    <xf numFmtId="0" fontId="14" fillId="0" borderId="0" xfId="0" applyFont="1" applyAlignment="1">
      <alignment horizontal="left"/>
    </xf>
    <xf numFmtId="0" fontId="19" fillId="0" borderId="0" xfId="0" applyFont="1"/>
    <xf numFmtId="166" fontId="0" fillId="0" borderId="0" xfId="0" applyNumberFormat="1"/>
    <xf numFmtId="1" fontId="14" fillId="0" borderId="38" xfId="0" applyNumberFormat="1" applyFont="1" applyBorder="1" applyAlignment="1">
      <alignment horizontal="center"/>
    </xf>
    <xf numFmtId="0" fontId="13" fillId="0" borderId="0" xfId="0" applyFont="1" applyBorder="1" applyAlignment="1">
      <alignment horizontal="left" wrapText="1"/>
    </xf>
    <xf numFmtId="166" fontId="2" fillId="0" borderId="7" xfId="2" applyNumberFormat="1" applyFont="1" applyBorder="1" applyAlignment="1">
      <alignment horizontal="center"/>
    </xf>
    <xf numFmtId="1" fontId="2" fillId="0" borderId="39" xfId="0" applyNumberFormat="1" applyFont="1" applyBorder="1" applyAlignment="1">
      <alignment horizontal="center"/>
    </xf>
    <xf numFmtId="166" fontId="2" fillId="0" borderId="37" xfId="2" applyNumberFormat="1" applyFont="1" applyBorder="1" applyAlignment="1">
      <alignment horizontal="center"/>
    </xf>
    <xf numFmtId="166" fontId="14" fillId="0" borderId="10" xfId="2" applyNumberFormat="1" applyFont="1" applyBorder="1"/>
    <xf numFmtId="0" fontId="2" fillId="0" borderId="43" xfId="0" applyFont="1" applyBorder="1"/>
    <xf numFmtId="0" fontId="3" fillId="0" borderId="43" xfId="0" applyFont="1" applyBorder="1" applyAlignment="1">
      <alignment horizontal="center"/>
    </xf>
    <xf numFmtId="0" fontId="3" fillId="0" borderId="41" xfId="0" applyFont="1" applyBorder="1"/>
    <xf numFmtId="0" fontId="15" fillId="0" borderId="44" xfId="0" applyFont="1" applyBorder="1" applyAlignment="1">
      <alignment wrapText="1"/>
    </xf>
    <xf numFmtId="0" fontId="13" fillId="0" borderId="0" xfId="0" applyFont="1" applyFill="1" applyBorder="1"/>
    <xf numFmtId="0" fontId="13" fillId="0" borderId="0" xfId="0" applyFont="1" applyAlignment="1">
      <alignment horizontal="center"/>
    </xf>
    <xf numFmtId="0" fontId="13" fillId="0" borderId="0" xfId="0" applyFont="1" applyAlignment="1">
      <alignment horizontal="left"/>
    </xf>
    <xf numFmtId="165" fontId="13" fillId="0" borderId="37" xfId="0" applyNumberFormat="1" applyFont="1" applyBorder="1"/>
    <xf numFmtId="165" fontId="13" fillId="0" borderId="12" xfId="0" applyNumberFormat="1" applyFont="1" applyBorder="1" applyAlignment="1">
      <alignment horizontal="center"/>
    </xf>
    <xf numFmtId="0" fontId="10" fillId="0" borderId="45" xfId="0" applyFont="1" applyBorder="1"/>
    <xf numFmtId="165" fontId="13" fillId="0" borderId="46" xfId="0" applyNumberFormat="1" applyFont="1" applyBorder="1"/>
    <xf numFmtId="165" fontId="18" fillId="0" borderId="46" xfId="0" applyNumberFormat="1" applyFont="1" applyBorder="1"/>
    <xf numFmtId="0" fontId="15" fillId="0" borderId="30" xfId="0" applyFont="1" applyBorder="1" applyAlignment="1">
      <alignment wrapText="1"/>
    </xf>
    <xf numFmtId="165" fontId="14" fillId="0" borderId="7" xfId="0" applyNumberFormat="1" applyFont="1" applyBorder="1" applyAlignment="1">
      <alignment horizontal="center"/>
    </xf>
    <xf numFmtId="166" fontId="14" fillId="0" borderId="7" xfId="2" applyNumberFormat="1" applyFont="1" applyBorder="1" applyAlignment="1">
      <alignment horizontal="center"/>
    </xf>
    <xf numFmtId="1" fontId="14" fillId="0" borderId="34" xfId="0" applyNumberFormat="1" applyFont="1" applyBorder="1" applyAlignment="1">
      <alignment horizontal="center"/>
    </xf>
    <xf numFmtId="0" fontId="14" fillId="0" borderId="44" xfId="0" applyFont="1" applyBorder="1" applyAlignment="1">
      <alignment wrapText="1"/>
    </xf>
    <xf numFmtId="3" fontId="14" fillId="0" borderId="48" xfId="0" applyNumberFormat="1" applyFont="1" applyBorder="1" applyAlignment="1">
      <alignment wrapText="1"/>
    </xf>
    <xf numFmtId="165" fontId="14" fillId="0" borderId="49" xfId="0" applyNumberFormat="1" applyFont="1" applyBorder="1" applyAlignment="1"/>
    <xf numFmtId="1" fontId="14" fillId="0" borderId="1" xfId="0" applyNumberFormat="1" applyFont="1" applyBorder="1" applyAlignment="1">
      <alignment horizontal="center"/>
    </xf>
    <xf numFmtId="3" fontId="14" fillId="0" borderId="0" xfId="0" applyNumberFormat="1" applyFont="1" applyBorder="1" applyAlignment="1">
      <alignment wrapText="1"/>
    </xf>
    <xf numFmtId="165" fontId="14" fillId="0" borderId="39" xfId="0" applyNumberFormat="1" applyFont="1" applyBorder="1" applyAlignment="1"/>
    <xf numFmtId="165" fontId="14" fillId="0" borderId="0" xfId="0" applyNumberFormat="1" applyFont="1" applyBorder="1"/>
    <xf numFmtId="165" fontId="14" fillId="0" borderId="49" xfId="0" applyNumberFormat="1" applyFont="1" applyBorder="1"/>
    <xf numFmtId="165" fontId="14" fillId="0" borderId="0" xfId="0" applyNumberFormat="1" applyFont="1" applyBorder="1" applyAlignment="1">
      <alignment horizontal="center"/>
    </xf>
    <xf numFmtId="0" fontId="14" fillId="0" borderId="0" xfId="0" applyFont="1" applyBorder="1" applyAlignment="1">
      <alignment wrapText="1"/>
    </xf>
    <xf numFmtId="0" fontId="13" fillId="0" borderId="0" xfId="0" applyFont="1" applyBorder="1" applyAlignment="1">
      <alignment wrapText="1"/>
    </xf>
    <xf numFmtId="165" fontId="14" fillId="0" borderId="0" xfId="0" applyNumberFormat="1" applyFont="1" applyBorder="1" applyAlignment="1"/>
    <xf numFmtId="1" fontId="11" fillId="0" borderId="42" xfId="0" applyNumberFormat="1" applyFont="1" applyBorder="1" applyAlignment="1">
      <alignment horizontal="center"/>
    </xf>
    <xf numFmtId="1" fontId="2" fillId="0" borderId="0" xfId="0" applyNumberFormat="1" applyFont="1" applyBorder="1" applyAlignment="1">
      <alignment horizontal="center"/>
    </xf>
    <xf numFmtId="1" fontId="11" fillId="0" borderId="42" xfId="0" applyNumberFormat="1" applyFont="1" applyBorder="1" applyAlignment="1">
      <alignment horizontal="right"/>
    </xf>
    <xf numFmtId="166" fontId="13" fillId="0" borderId="40" xfId="2" applyNumberFormat="1" applyFont="1" applyBorder="1" applyAlignment="1">
      <alignment horizontal="center"/>
    </xf>
    <xf numFmtId="166" fontId="13" fillId="0" borderId="54" xfId="2" applyNumberFormat="1" applyFont="1" applyBorder="1" applyAlignment="1">
      <alignment horizontal="center"/>
    </xf>
    <xf numFmtId="166" fontId="13" fillId="0" borderId="55" xfId="2" applyNumberFormat="1" applyFont="1" applyBorder="1" applyAlignment="1">
      <alignment horizontal="center"/>
    </xf>
    <xf numFmtId="0" fontId="15" fillId="0" borderId="50" xfId="0" applyFont="1" applyBorder="1" applyAlignment="1">
      <alignment horizontal="center"/>
    </xf>
    <xf numFmtId="165" fontId="13" fillId="0" borderId="14" xfId="0" applyNumberFormat="1" applyFont="1" applyBorder="1"/>
    <xf numFmtId="165" fontId="13" fillId="0" borderId="22" xfId="0" applyNumberFormat="1" applyFont="1" applyBorder="1"/>
    <xf numFmtId="165" fontId="14" fillId="0" borderId="28" xfId="0" applyNumberFormat="1" applyFont="1" applyBorder="1" applyAlignment="1">
      <alignment horizontal="center"/>
    </xf>
    <xf numFmtId="165" fontId="13" fillId="0" borderId="19" xfId="0" applyNumberFormat="1" applyFont="1" applyBorder="1" applyAlignment="1">
      <alignment horizontal="center"/>
    </xf>
    <xf numFmtId="165" fontId="13" fillId="0" borderId="14" xfId="0" applyNumberFormat="1" applyFont="1" applyBorder="1" applyAlignment="1">
      <alignment horizontal="center"/>
    </xf>
    <xf numFmtId="165" fontId="13" fillId="0" borderId="11" xfId="0" applyNumberFormat="1" applyFont="1" applyBorder="1" applyAlignment="1">
      <alignment horizontal="center"/>
    </xf>
    <xf numFmtId="165" fontId="14" fillId="0" borderId="2" xfId="0" applyNumberFormat="1" applyFont="1" applyBorder="1"/>
    <xf numFmtId="166" fontId="14" fillId="0" borderId="6" xfId="2" applyNumberFormat="1" applyFont="1" applyBorder="1" applyAlignment="1">
      <alignment horizontal="center"/>
    </xf>
    <xf numFmtId="0" fontId="6" fillId="0" borderId="23" xfId="0" applyFont="1" applyBorder="1"/>
    <xf numFmtId="165" fontId="2" fillId="0" borderId="14" xfId="0" applyNumberFormat="1" applyFont="1" applyBorder="1"/>
    <xf numFmtId="165" fontId="2" fillId="0" borderId="14" xfId="0" applyNumberFormat="1" applyFont="1" applyBorder="1" applyAlignment="1">
      <alignment horizontal="center"/>
    </xf>
    <xf numFmtId="165" fontId="14" fillId="0" borderId="14" xfId="0" applyNumberFormat="1" applyFont="1" applyBorder="1"/>
    <xf numFmtId="165" fontId="14" fillId="0" borderId="14" xfId="0" applyNumberFormat="1" applyFont="1" applyBorder="1" applyAlignment="1">
      <alignment horizontal="center"/>
    </xf>
    <xf numFmtId="165" fontId="2" fillId="0" borderId="15" xfId="0" applyNumberFormat="1" applyFont="1" applyBorder="1"/>
    <xf numFmtId="166" fontId="13" fillId="0" borderId="57" xfId="2" applyNumberFormat="1" applyFont="1" applyBorder="1" applyAlignment="1">
      <alignment horizontal="center"/>
    </xf>
    <xf numFmtId="165" fontId="13" fillId="0" borderId="15" xfId="0" applyNumberFormat="1" applyFont="1" applyBorder="1"/>
    <xf numFmtId="0" fontId="14" fillId="0" borderId="0" xfId="0" applyFont="1" applyBorder="1" applyAlignment="1">
      <alignment horizontal="center"/>
    </xf>
    <xf numFmtId="0" fontId="10" fillId="0" borderId="62" xfId="0" applyFont="1" applyBorder="1"/>
    <xf numFmtId="165" fontId="18" fillId="0" borderId="61" xfId="0" applyNumberFormat="1" applyFont="1" applyBorder="1"/>
    <xf numFmtId="165" fontId="13" fillId="0" borderId="61" xfId="0" applyNumberFormat="1" applyFont="1" applyBorder="1"/>
    <xf numFmtId="166" fontId="2" fillId="0" borderId="47" xfId="2" applyNumberFormat="1" applyFont="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xf>
    <xf numFmtId="0" fontId="2" fillId="0" borderId="34" xfId="0" applyFont="1" applyBorder="1" applyAlignment="1">
      <alignment horizontal="center"/>
    </xf>
    <xf numFmtId="1" fontId="14" fillId="0" borderId="9" xfId="0" applyNumberFormat="1" applyFont="1" applyBorder="1"/>
    <xf numFmtId="0" fontId="2" fillId="0" borderId="20" xfId="0" applyFont="1" applyBorder="1"/>
    <xf numFmtId="166" fontId="2" fillId="0" borderId="41" xfId="2" applyNumberFormat="1" applyFont="1" applyBorder="1" applyAlignment="1">
      <alignment horizontal="center"/>
    </xf>
    <xf numFmtId="166" fontId="2" fillId="0" borderId="57" xfId="2" applyNumberFormat="1" applyFont="1" applyBorder="1" applyAlignment="1">
      <alignment horizontal="center"/>
    </xf>
    <xf numFmtId="166" fontId="2" fillId="0" borderId="54" xfId="2" applyNumberFormat="1" applyFont="1" applyBorder="1" applyAlignment="1">
      <alignment horizontal="center"/>
    </xf>
    <xf numFmtId="167" fontId="13" fillId="0" borderId="0" xfId="0" applyNumberFormat="1" applyFont="1" applyAlignment="1"/>
    <xf numFmtId="165" fontId="2" fillId="0" borderId="19" xfId="0" applyNumberFormat="1" applyFont="1" applyBorder="1" applyAlignment="1">
      <alignment horizontal="center"/>
    </xf>
    <xf numFmtId="166" fontId="2" fillId="0" borderId="40" xfId="2" applyNumberFormat="1" applyFont="1" applyBorder="1" applyAlignment="1">
      <alignment horizontal="center"/>
    </xf>
    <xf numFmtId="165" fontId="2" fillId="0" borderId="24" xfId="0" applyNumberFormat="1" applyFont="1" applyBorder="1" applyAlignment="1">
      <alignment horizontal="center"/>
    </xf>
    <xf numFmtId="165" fontId="2" fillId="0" borderId="25" xfId="0" applyNumberFormat="1" applyFont="1" applyBorder="1" applyAlignment="1">
      <alignment horizontal="center"/>
    </xf>
    <xf numFmtId="165" fontId="2" fillId="0" borderId="11" xfId="0" applyNumberFormat="1" applyFont="1" applyBorder="1" applyAlignment="1">
      <alignment horizontal="center"/>
    </xf>
    <xf numFmtId="165" fontId="2" fillId="0" borderId="17" xfId="0" applyNumberFormat="1" applyFont="1" applyBorder="1" applyAlignment="1">
      <alignment horizontal="center"/>
    </xf>
    <xf numFmtId="165" fontId="2" fillId="0" borderId="25" xfId="0" applyNumberFormat="1" applyFont="1" applyBorder="1"/>
    <xf numFmtId="165" fontId="2" fillId="0" borderId="26" xfId="0" applyNumberFormat="1" applyFont="1" applyBorder="1"/>
    <xf numFmtId="165" fontId="2" fillId="0" borderId="22" xfId="0" applyNumberFormat="1" applyFont="1" applyBorder="1"/>
    <xf numFmtId="0" fontId="14" fillId="0" borderId="29" xfId="0" applyFont="1" applyBorder="1"/>
    <xf numFmtId="1" fontId="14" fillId="0" borderId="10" xfId="0" applyNumberFormat="1" applyFont="1" applyBorder="1" applyAlignment="1">
      <alignment horizontal="center"/>
    </xf>
    <xf numFmtId="1" fontId="14" fillId="0" borderId="9" xfId="0" applyNumberFormat="1" applyFont="1" applyBorder="1" applyAlignment="1">
      <alignment horizontal="center"/>
    </xf>
    <xf numFmtId="166" fontId="14" fillId="0" borderId="35" xfId="2" applyNumberFormat="1" applyFont="1" applyBorder="1" applyAlignment="1">
      <alignment horizontal="center"/>
    </xf>
    <xf numFmtId="169" fontId="14" fillId="0" borderId="49" xfId="0" applyNumberFormat="1" applyFont="1" applyBorder="1" applyAlignment="1">
      <alignment horizontal="center" wrapText="1"/>
    </xf>
    <xf numFmtId="0" fontId="10" fillId="0" borderId="69" xfId="0" applyFont="1" applyBorder="1"/>
    <xf numFmtId="165" fontId="13" fillId="0" borderId="19" xfId="0" applyNumberFormat="1" applyFont="1" applyBorder="1"/>
    <xf numFmtId="165" fontId="2" fillId="0" borderId="19" xfId="0" applyNumberFormat="1" applyFont="1" applyBorder="1"/>
    <xf numFmtId="165" fontId="2" fillId="0" borderId="24" xfId="0" applyNumberFormat="1" applyFont="1" applyBorder="1"/>
    <xf numFmtId="0" fontId="2" fillId="0" borderId="70" xfId="0" applyFont="1" applyBorder="1" applyAlignment="1">
      <alignment horizontal="center"/>
    </xf>
    <xf numFmtId="166" fontId="2" fillId="0" borderId="32" xfId="2" applyNumberFormat="1" applyFont="1" applyBorder="1" applyAlignment="1">
      <alignment horizontal="center"/>
    </xf>
    <xf numFmtId="165" fontId="13" fillId="0" borderId="52" xfId="0" applyNumberFormat="1" applyFont="1" applyBorder="1"/>
    <xf numFmtId="0" fontId="14" fillId="0" borderId="2" xfId="0" applyFont="1" applyBorder="1"/>
    <xf numFmtId="0" fontId="2" fillId="0" borderId="27" xfId="0" applyFont="1" applyFill="1" applyBorder="1" applyAlignment="1">
      <alignment horizontal="center"/>
    </xf>
    <xf numFmtId="0" fontId="3" fillId="0" borderId="44" xfId="0" applyFont="1" applyBorder="1" applyAlignment="1">
      <alignment horizontal="left"/>
    </xf>
    <xf numFmtId="0" fontId="14" fillId="0" borderId="29" xfId="0" applyFont="1" applyBorder="1" applyAlignment="1">
      <alignment horizontal="left"/>
    </xf>
    <xf numFmtId="165" fontId="14" fillId="0" borderId="56" xfId="0" applyNumberFormat="1" applyFont="1" applyBorder="1" applyAlignment="1">
      <alignment horizontal="center"/>
    </xf>
    <xf numFmtId="165" fontId="14" fillId="0" borderId="51" xfId="0" applyNumberFormat="1" applyFont="1" applyBorder="1" applyAlignment="1">
      <alignment horizontal="center"/>
    </xf>
    <xf numFmtId="166" fontId="14" fillId="0" borderId="56" xfId="2" applyNumberFormat="1" applyFont="1" applyBorder="1" applyAlignment="1">
      <alignment horizontal="center"/>
    </xf>
    <xf numFmtId="0" fontId="14" fillId="0" borderId="0" xfId="0" applyFont="1" applyAlignment="1">
      <alignment horizontal="center"/>
    </xf>
    <xf numFmtId="0" fontId="12" fillId="0" borderId="0" xfId="0" applyFont="1" applyFill="1"/>
    <xf numFmtId="0" fontId="12" fillId="0" borderId="0" xfId="0" applyFont="1" applyFill="1" applyAlignment="1"/>
    <xf numFmtId="165" fontId="14" fillId="0" borderId="25" xfId="0" applyNumberFormat="1" applyFont="1" applyBorder="1" applyAlignment="1">
      <alignment horizontal="left"/>
    </xf>
    <xf numFmtId="165" fontId="14" fillId="0" borderId="17" xfId="0" applyNumberFormat="1" applyFont="1" applyBorder="1" applyAlignment="1">
      <alignment horizontal="left"/>
    </xf>
    <xf numFmtId="170" fontId="13" fillId="0" borderId="0" xfId="0" applyNumberFormat="1" applyFont="1" applyAlignment="1">
      <alignment horizontal="left"/>
    </xf>
    <xf numFmtId="0" fontId="14" fillId="0" borderId="9" xfId="0" applyFont="1" applyBorder="1" applyAlignment="1">
      <alignment horizontal="center"/>
    </xf>
    <xf numFmtId="0" fontId="14" fillId="0" borderId="10" xfId="0" applyFont="1" applyBorder="1" applyAlignment="1">
      <alignment horizontal="center"/>
    </xf>
    <xf numFmtId="0" fontId="14" fillId="0" borderId="60" xfId="0" applyFont="1" applyBorder="1" applyAlignment="1">
      <alignment horizontal="center"/>
    </xf>
    <xf numFmtId="170" fontId="5" fillId="0" borderId="0" xfId="0" applyNumberFormat="1" applyFont="1"/>
    <xf numFmtId="0" fontId="10" fillId="0" borderId="68" xfId="0" applyFont="1" applyBorder="1"/>
    <xf numFmtId="0" fontId="15" fillId="0" borderId="31" xfId="0" applyFont="1" applyBorder="1" applyAlignment="1">
      <alignment wrapText="1"/>
    </xf>
    <xf numFmtId="0" fontId="15" fillId="0" borderId="17"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1" xfId="0" applyFont="1" applyFill="1" applyBorder="1" applyAlignment="1">
      <alignment vertical="center" wrapText="1"/>
    </xf>
    <xf numFmtId="0" fontId="15" fillId="0" borderId="58" xfId="0" applyFont="1" applyFill="1" applyBorder="1" applyAlignment="1">
      <alignment horizontal="center" vertical="center"/>
    </xf>
    <xf numFmtId="0" fontId="10" fillId="0" borderId="20" xfId="0" applyFont="1" applyBorder="1"/>
    <xf numFmtId="0" fontId="10" fillId="0" borderId="13" xfId="0" applyFont="1" applyBorder="1"/>
    <xf numFmtId="0" fontId="10" fillId="0" borderId="16" xfId="0" applyFont="1" applyBorder="1"/>
    <xf numFmtId="165" fontId="13" fillId="0" borderId="58" xfId="0" applyNumberFormat="1" applyFont="1" applyBorder="1"/>
    <xf numFmtId="0" fontId="11" fillId="0" borderId="0" xfId="0" applyFont="1" applyAlignment="1">
      <alignment horizontal="center"/>
    </xf>
    <xf numFmtId="0" fontId="14" fillId="0" borderId="0" xfId="0" applyFont="1" applyAlignment="1">
      <alignment horizontal="center"/>
    </xf>
    <xf numFmtId="0" fontId="6" fillId="0" borderId="64" xfId="0" applyFont="1" applyBorder="1"/>
    <xf numFmtId="0" fontId="3" fillId="0" borderId="65" xfId="0" applyFont="1" applyBorder="1" applyAlignment="1">
      <alignment horizontal="left"/>
    </xf>
    <xf numFmtId="0" fontId="2" fillId="0" borderId="70" xfId="0" applyFont="1" applyBorder="1"/>
    <xf numFmtId="0" fontId="2" fillId="0" borderId="76" xfId="0" applyFont="1" applyBorder="1"/>
    <xf numFmtId="0" fontId="2" fillId="0" borderId="66" xfId="0" applyFont="1" applyBorder="1"/>
    <xf numFmtId="0" fontId="2" fillId="0" borderId="77" xfId="0" applyFont="1" applyBorder="1"/>
    <xf numFmtId="0" fontId="2" fillId="0" borderId="74" xfId="0" applyFont="1" applyBorder="1"/>
    <xf numFmtId="0" fontId="2" fillId="0" borderId="64" xfId="0" applyFont="1" applyBorder="1"/>
    <xf numFmtId="0" fontId="14" fillId="0" borderId="46" xfId="0" applyFont="1" applyBorder="1" applyAlignment="1">
      <alignment horizontal="center"/>
    </xf>
    <xf numFmtId="0" fontId="17" fillId="0" borderId="0" xfId="0" applyFont="1" applyFill="1" applyAlignment="1">
      <alignment wrapText="1"/>
    </xf>
    <xf numFmtId="0" fontId="2" fillId="0" borderId="76" xfId="0" applyFont="1" applyBorder="1" applyAlignment="1">
      <alignment horizontal="center"/>
    </xf>
    <xf numFmtId="0" fontId="2" fillId="0" borderId="36" xfId="0" applyFont="1" applyBorder="1"/>
    <xf numFmtId="0" fontId="2" fillId="0" borderId="68" xfId="0" applyFont="1" applyBorder="1"/>
    <xf numFmtId="0" fontId="2" fillId="0" borderId="45" xfId="0" applyFont="1" applyBorder="1"/>
    <xf numFmtId="0" fontId="2" fillId="0" borderId="69" xfId="0" applyFont="1" applyBorder="1"/>
    <xf numFmtId="170" fontId="13" fillId="0" borderId="0" xfId="0" applyNumberFormat="1" applyFont="1" applyAlignment="1">
      <alignment horizontal="left"/>
    </xf>
    <xf numFmtId="0" fontId="14" fillId="0" borderId="0" xfId="0" applyFont="1" applyAlignment="1">
      <alignment horizontal="center"/>
    </xf>
    <xf numFmtId="0" fontId="14" fillId="0" borderId="0" xfId="0" applyFont="1" applyBorder="1" applyAlignment="1">
      <alignment horizontal="center"/>
    </xf>
    <xf numFmtId="166" fontId="2" fillId="0" borderId="32" xfId="0" applyNumberFormat="1" applyFont="1" applyFill="1" applyBorder="1" applyAlignment="1">
      <alignment horizontal="center"/>
    </xf>
    <xf numFmtId="0" fontId="2" fillId="0" borderId="34" xfId="0" applyFont="1" applyFill="1" applyBorder="1" applyAlignment="1">
      <alignment horizontal="center"/>
    </xf>
    <xf numFmtId="0" fontId="1" fillId="0" borderId="0" xfId="0" applyFont="1"/>
    <xf numFmtId="0" fontId="14" fillId="0" borderId="0" xfId="0" applyFont="1" applyAlignment="1">
      <alignment horizontal="center"/>
    </xf>
    <xf numFmtId="0" fontId="14" fillId="0" borderId="0" xfId="0" applyFont="1" applyBorder="1" applyAlignment="1">
      <alignment horizontal="center"/>
    </xf>
    <xf numFmtId="166" fontId="2" fillId="0" borderId="37" xfId="0" applyNumberFormat="1" applyFont="1" applyFill="1" applyBorder="1" applyAlignment="1">
      <alignment horizontal="center"/>
    </xf>
    <xf numFmtId="166" fontId="2" fillId="0" borderId="46" xfId="0" applyNumberFormat="1" applyFont="1" applyFill="1" applyBorder="1" applyAlignment="1">
      <alignment horizontal="center"/>
    </xf>
    <xf numFmtId="165" fontId="13" fillId="0" borderId="25" xfId="0" applyNumberFormat="1" applyFont="1" applyBorder="1" applyAlignment="1">
      <alignment horizontal="left"/>
    </xf>
    <xf numFmtId="0" fontId="14" fillId="0" borderId="0" xfId="0" applyFont="1" applyAlignment="1">
      <alignment horizontal="center"/>
    </xf>
    <xf numFmtId="0" fontId="14" fillId="0" borderId="0" xfId="0" applyFont="1" applyBorder="1" applyAlignment="1">
      <alignment horizontal="center"/>
    </xf>
    <xf numFmtId="166" fontId="2" fillId="0" borderId="46" xfId="2" applyNumberFormat="1" applyFont="1" applyBorder="1" applyAlignment="1">
      <alignment horizontal="center"/>
    </xf>
    <xf numFmtId="1" fontId="11" fillId="0" borderId="42" xfId="0" applyNumberFormat="1" applyFont="1" applyBorder="1" applyAlignment="1">
      <alignment wrapText="1"/>
    </xf>
    <xf numFmtId="0" fontId="2" fillId="0" borderId="14" xfId="0" applyFont="1" applyFill="1" applyBorder="1"/>
    <xf numFmtId="166" fontId="2" fillId="0" borderId="32" xfId="0" applyNumberFormat="1" applyFont="1" applyBorder="1"/>
    <xf numFmtId="0" fontId="2" fillId="0" borderId="15" xfId="0" applyFont="1" applyFill="1" applyBorder="1"/>
    <xf numFmtId="1" fontId="2" fillId="0" borderId="2" xfId="0" applyNumberFormat="1" applyFont="1" applyFill="1" applyBorder="1"/>
    <xf numFmtId="0" fontId="2" fillId="0" borderId="2" xfId="0" applyFont="1" applyFill="1" applyBorder="1"/>
    <xf numFmtId="1" fontId="2" fillId="0" borderId="2" xfId="0" applyNumberFormat="1" applyFont="1" applyBorder="1"/>
    <xf numFmtId="166" fontId="2" fillId="0" borderId="8" xfId="0" applyNumberFormat="1" applyFont="1" applyBorder="1"/>
    <xf numFmtId="1" fontId="14" fillId="0" borderId="10" xfId="0" applyNumberFormat="1" applyFont="1" applyFill="1" applyBorder="1"/>
    <xf numFmtId="1" fontId="14" fillId="0" borderId="10" xfId="0" applyNumberFormat="1" applyFont="1" applyBorder="1"/>
    <xf numFmtId="166" fontId="14" fillId="0" borderId="47" xfId="0" applyNumberFormat="1" applyFont="1" applyBorder="1"/>
    <xf numFmtId="0" fontId="2" fillId="0" borderId="11" xfId="0" applyFont="1" applyFill="1" applyBorder="1"/>
    <xf numFmtId="0" fontId="14" fillId="0" borderId="2" xfId="0" applyFont="1" applyFill="1" applyBorder="1"/>
    <xf numFmtId="166" fontId="14" fillId="0" borderId="35" xfId="0" applyNumberFormat="1" applyFont="1" applyBorder="1"/>
    <xf numFmtId="166" fontId="2" fillId="0" borderId="14" xfId="2" applyNumberFormat="1" applyFont="1" applyFill="1" applyBorder="1"/>
    <xf numFmtId="166" fontId="2" fillId="0" borderId="14" xfId="2" applyNumberFormat="1" applyFont="1" applyBorder="1"/>
    <xf numFmtId="166" fontId="2" fillId="0" borderId="15" xfId="2" applyNumberFormat="1" applyFont="1" applyFill="1" applyBorder="1"/>
    <xf numFmtId="0" fontId="2" fillId="0" borderId="39" xfId="0" applyFont="1" applyFill="1" applyBorder="1"/>
    <xf numFmtId="166" fontId="14" fillId="0" borderId="10" xfId="2" applyNumberFormat="1" applyFont="1" applyFill="1" applyBorder="1"/>
    <xf numFmtId="1" fontId="14" fillId="0" borderId="60" xfId="0" applyNumberFormat="1" applyFont="1" applyFill="1" applyBorder="1"/>
    <xf numFmtId="1" fontId="14" fillId="0" borderId="35" xfId="0" applyNumberFormat="1" applyFont="1" applyBorder="1"/>
    <xf numFmtId="166" fontId="2" fillId="0" borderId="11" xfId="2" applyNumberFormat="1" applyFont="1" applyFill="1" applyBorder="1"/>
    <xf numFmtId="166" fontId="13" fillId="0" borderId="2" xfId="2" applyNumberFormat="1" applyFont="1" applyBorder="1"/>
    <xf numFmtId="166" fontId="13" fillId="0" borderId="14" xfId="2" applyNumberFormat="1" applyFont="1" applyBorder="1"/>
    <xf numFmtId="166" fontId="2" fillId="0" borderId="2" xfId="2" applyNumberFormat="1" applyFont="1" applyBorder="1"/>
    <xf numFmtId="166" fontId="2" fillId="0" borderId="27" xfId="2" applyNumberFormat="1" applyFont="1" applyBorder="1"/>
    <xf numFmtId="0" fontId="2" fillId="0" borderId="47" xfId="0" applyFont="1" applyBorder="1"/>
    <xf numFmtId="0" fontId="5" fillId="0" borderId="14" xfId="0" applyFont="1" applyFill="1" applyBorder="1" applyAlignment="1">
      <alignment horizontal="center"/>
    </xf>
    <xf numFmtId="0" fontId="1" fillId="0" borderId="14" xfId="0" applyFont="1" applyBorder="1" applyAlignment="1">
      <alignment horizontal="center"/>
    </xf>
    <xf numFmtId="0" fontId="1" fillId="0" borderId="14" xfId="0" applyFont="1" applyFill="1" applyBorder="1" applyAlignment="1">
      <alignment horizontal="center"/>
    </xf>
    <xf numFmtId="0" fontId="1" fillId="0" borderId="15" xfId="0" applyFont="1" applyBorder="1" applyAlignment="1">
      <alignment horizontal="center"/>
    </xf>
    <xf numFmtId="0" fontId="1" fillId="0" borderId="15" xfId="0" applyFont="1" applyFill="1" applyBorder="1" applyAlignment="1">
      <alignment horizontal="center"/>
    </xf>
    <xf numFmtId="1" fontId="4" fillId="0" borderId="42" xfId="0" applyNumberFormat="1" applyFont="1" applyFill="1" applyBorder="1" applyAlignment="1">
      <alignment horizontal="center"/>
    </xf>
    <xf numFmtId="0" fontId="1" fillId="0" borderId="11" xfId="0" applyFont="1" applyBorder="1" applyAlignment="1">
      <alignment horizontal="center"/>
    </xf>
    <xf numFmtId="0" fontId="1" fillId="0" borderId="11" xfId="0" applyFont="1" applyFill="1" applyBorder="1" applyAlignment="1">
      <alignment horizontal="center"/>
    </xf>
    <xf numFmtId="0" fontId="1" fillId="0" borderId="27" xfId="0" applyFont="1" applyBorder="1" applyAlignment="1">
      <alignment horizontal="center"/>
    </xf>
    <xf numFmtId="0" fontId="1" fillId="0" borderId="27" xfId="0" applyFont="1" applyFill="1" applyBorder="1" applyAlignment="1">
      <alignment horizontal="center"/>
    </xf>
    <xf numFmtId="1" fontId="11" fillId="0" borderId="42" xfId="0" applyNumberFormat="1" applyFont="1" applyFill="1" applyBorder="1" applyAlignment="1">
      <alignment wrapText="1"/>
    </xf>
    <xf numFmtId="166" fontId="5" fillId="0" borderId="14" xfId="0" applyNumberFormat="1" applyFont="1" applyBorder="1" applyAlignment="1">
      <alignment wrapText="1"/>
    </xf>
    <xf numFmtId="166" fontId="5" fillId="0" borderId="32" xfId="0" applyNumberFormat="1" applyFont="1" applyFill="1" applyBorder="1" applyAlignment="1">
      <alignment wrapText="1"/>
    </xf>
    <xf numFmtId="0" fontId="5" fillId="0" borderId="15" xfId="0" applyFont="1" applyFill="1" applyBorder="1" applyAlignment="1">
      <alignment horizontal="center"/>
    </xf>
    <xf numFmtId="166" fontId="5" fillId="0" borderId="15" xfId="0" applyNumberFormat="1" applyFont="1" applyBorder="1" applyAlignment="1">
      <alignment wrapText="1"/>
    </xf>
    <xf numFmtId="166" fontId="5" fillId="0" borderId="61" xfId="0" applyNumberFormat="1" applyFont="1" applyFill="1" applyBorder="1" applyAlignment="1">
      <alignment wrapText="1"/>
    </xf>
    <xf numFmtId="166" fontId="4" fillId="0" borderId="42" xfId="0" applyNumberFormat="1" applyFont="1" applyBorder="1" applyAlignment="1">
      <alignment wrapText="1"/>
    </xf>
    <xf numFmtId="166" fontId="11" fillId="0" borderId="33" xfId="0" applyNumberFormat="1" applyFont="1" applyFill="1" applyBorder="1" applyAlignment="1">
      <alignment wrapText="1"/>
    </xf>
    <xf numFmtId="0" fontId="5" fillId="0" borderId="11" xfId="0" applyFont="1" applyFill="1" applyBorder="1" applyAlignment="1">
      <alignment horizontal="center"/>
    </xf>
    <xf numFmtId="166" fontId="5" fillId="0" borderId="11" xfId="0" applyNumberFormat="1" applyFont="1" applyBorder="1" applyAlignment="1">
      <alignment wrapText="1"/>
    </xf>
    <xf numFmtId="166" fontId="5" fillId="0" borderId="12" xfId="0" applyNumberFormat="1" applyFont="1" applyFill="1" applyBorder="1" applyAlignment="1">
      <alignment wrapText="1"/>
    </xf>
    <xf numFmtId="0" fontId="2" fillId="0" borderId="13" xfId="0" applyFont="1" applyFill="1" applyBorder="1" applyAlignment="1">
      <alignment horizontal="center"/>
    </xf>
    <xf numFmtId="41" fontId="5" fillId="0" borderId="11" xfId="0" applyNumberFormat="1" applyFont="1" applyBorder="1" applyAlignment="1">
      <alignment horizontal="right"/>
    </xf>
    <xf numFmtId="0" fontId="2" fillId="0" borderId="14" xfId="0" applyFont="1" applyFill="1" applyBorder="1" applyAlignment="1">
      <alignment horizontal="center"/>
    </xf>
    <xf numFmtId="1" fontId="14" fillId="0" borderId="1" xfId="0" applyNumberFormat="1" applyFont="1" applyFill="1" applyBorder="1" applyAlignment="1">
      <alignment horizontal="center"/>
    </xf>
    <xf numFmtId="1" fontId="14" fillId="0" borderId="42" xfId="0" applyNumberFormat="1" applyFont="1" applyFill="1" applyBorder="1" applyAlignment="1">
      <alignment horizontal="center"/>
    </xf>
    <xf numFmtId="166" fontId="14" fillId="0" borderId="33" xfId="2" applyNumberFormat="1" applyFont="1" applyFill="1" applyBorder="1" applyAlignment="1">
      <alignment horizontal="center"/>
    </xf>
    <xf numFmtId="1" fontId="13" fillId="0" borderId="18" xfId="0" applyNumberFormat="1" applyFont="1" applyFill="1" applyBorder="1" applyAlignment="1">
      <alignment horizontal="center"/>
    </xf>
    <xf numFmtId="0" fontId="2" fillId="0" borderId="11" xfId="0" applyFont="1" applyFill="1" applyBorder="1" applyAlignment="1">
      <alignment horizontal="center"/>
    </xf>
    <xf numFmtId="166" fontId="2" fillId="0" borderId="12" xfId="0" applyNumberFormat="1" applyFont="1" applyFill="1" applyBorder="1" applyAlignment="1">
      <alignment horizontal="center"/>
    </xf>
    <xf numFmtId="1" fontId="13" fillId="0" borderId="13" xfId="0" applyNumberFormat="1" applyFont="1" applyFill="1" applyBorder="1" applyAlignment="1">
      <alignment horizontal="center"/>
    </xf>
    <xf numFmtId="0" fontId="2" fillId="0" borderId="17" xfId="0" applyFont="1" applyFill="1" applyBorder="1" applyAlignment="1">
      <alignment horizontal="center"/>
    </xf>
    <xf numFmtId="1" fontId="13" fillId="0" borderId="21" xfId="0" applyNumberFormat="1" applyFont="1" applyFill="1" applyBorder="1" applyAlignment="1">
      <alignment horizontal="center"/>
    </xf>
    <xf numFmtId="0" fontId="2" fillId="0" borderId="15" xfId="0" applyFont="1" applyFill="1" applyBorder="1" applyAlignment="1">
      <alignment horizontal="center"/>
    </xf>
    <xf numFmtId="0" fontId="2" fillId="0" borderId="0" xfId="0" applyFont="1" applyFill="1"/>
    <xf numFmtId="0" fontId="2" fillId="0" borderId="19" xfId="0" applyFont="1" applyFill="1" applyBorder="1" applyAlignment="1">
      <alignment horizontal="center"/>
    </xf>
    <xf numFmtId="1" fontId="14" fillId="0" borderId="10" xfId="0" applyNumberFormat="1" applyFont="1" applyFill="1" applyBorder="1" applyAlignment="1">
      <alignment horizontal="center"/>
    </xf>
    <xf numFmtId="0" fontId="6" fillId="0" borderId="23" xfId="0" applyFont="1" applyFill="1" applyBorder="1" applyAlignment="1">
      <alignment horizontal="center"/>
    </xf>
    <xf numFmtId="0" fontId="6" fillId="0" borderId="2" xfId="0" applyFont="1" applyFill="1" applyBorder="1" applyAlignment="1">
      <alignment horizontal="center"/>
    </xf>
    <xf numFmtId="1" fontId="14" fillId="0" borderId="50" xfId="0" applyNumberFormat="1" applyFont="1" applyFill="1" applyBorder="1" applyAlignment="1">
      <alignment horizontal="center"/>
    </xf>
    <xf numFmtId="0" fontId="6" fillId="0" borderId="0" xfId="0" applyFont="1" applyFill="1"/>
    <xf numFmtId="0" fontId="14" fillId="0" borderId="0" xfId="0" applyFont="1" applyFill="1" applyAlignment="1">
      <alignment horizontal="center"/>
    </xf>
    <xf numFmtId="0" fontId="14" fillId="0" borderId="0" xfId="0" applyFont="1" applyFill="1" applyBorder="1" applyAlignment="1">
      <alignment horizontal="center"/>
    </xf>
    <xf numFmtId="0" fontId="11" fillId="0" borderId="0" xfId="0" applyFont="1" applyFill="1" applyAlignment="1"/>
    <xf numFmtId="0" fontId="11" fillId="0" borderId="0" xfId="0" applyFont="1" applyFill="1" applyAlignment="1">
      <alignment horizontal="center" wrapText="1"/>
    </xf>
    <xf numFmtId="0" fontId="0" fillId="0" borderId="0" xfId="0" applyFill="1"/>
    <xf numFmtId="1" fontId="11" fillId="0" borderId="60" xfId="0" applyNumberFormat="1" applyFont="1" applyBorder="1" applyAlignment="1">
      <alignment wrapText="1"/>
    </xf>
    <xf numFmtId="0" fontId="1" fillId="0" borderId="19" xfId="0" applyFont="1" applyFill="1" applyBorder="1" applyAlignment="1">
      <alignment horizontal="center"/>
    </xf>
    <xf numFmtId="0" fontId="11" fillId="0" borderId="0" xfId="0" applyFont="1" applyAlignment="1">
      <alignment horizontal="center"/>
    </xf>
    <xf numFmtId="0" fontId="4" fillId="0" borderId="3" xfId="0" applyFont="1" applyBorder="1" applyAlignment="1">
      <alignment horizontal="center"/>
    </xf>
    <xf numFmtId="1" fontId="14" fillId="0" borderId="70" xfId="0" applyNumberFormat="1" applyFont="1" applyBorder="1" applyAlignment="1">
      <alignment horizontal="center"/>
    </xf>
    <xf numFmtId="1" fontId="14" fillId="0" borderId="3" xfId="0" applyNumberFormat="1" applyFont="1" applyBorder="1" applyAlignment="1">
      <alignment horizontal="center"/>
    </xf>
    <xf numFmtId="166" fontId="2" fillId="0" borderId="61" xfId="2" applyNumberFormat="1" applyFont="1" applyBorder="1" applyAlignment="1">
      <alignment horizontal="center"/>
    </xf>
    <xf numFmtId="166" fontId="2" fillId="0" borderId="12" xfId="2" applyNumberFormat="1" applyFont="1" applyBorder="1" applyAlignment="1">
      <alignment horizontal="center"/>
    </xf>
    <xf numFmtId="0" fontId="14" fillId="0" borderId="9" xfId="0" applyFont="1" applyFill="1" applyBorder="1" applyAlignment="1">
      <alignment horizontal="center"/>
    </xf>
    <xf numFmtId="1" fontId="2" fillId="0" borderId="27" xfId="0" applyNumberFormat="1" applyFont="1" applyFill="1" applyBorder="1" applyAlignment="1">
      <alignment horizontal="center"/>
    </xf>
    <xf numFmtId="166" fontId="2" fillId="0" borderId="47" xfId="0" applyNumberFormat="1"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166" fontId="14" fillId="0" borderId="35" xfId="0" applyNumberFormat="1" applyFont="1" applyFill="1" applyBorder="1" applyAlignment="1">
      <alignment horizontal="center"/>
    </xf>
    <xf numFmtId="166" fontId="14" fillId="0" borderId="47" xfId="2" applyNumberFormat="1" applyFont="1" applyBorder="1" applyAlignment="1">
      <alignment horizontal="center"/>
    </xf>
    <xf numFmtId="166" fontId="14" fillId="0" borderId="47" xfId="0" applyNumberFormat="1" applyFont="1" applyFill="1" applyBorder="1" applyAlignment="1">
      <alignment horizontal="center"/>
    </xf>
    <xf numFmtId="166" fontId="14" fillId="0" borderId="12" xfId="2" applyNumberFormat="1" applyFont="1" applyBorder="1" applyAlignment="1">
      <alignment horizontal="center"/>
    </xf>
    <xf numFmtId="166" fontId="2" fillId="0" borderId="61" xfId="0" applyNumberFormat="1" applyFont="1" applyBorder="1"/>
    <xf numFmtId="166" fontId="13" fillId="0" borderId="37" xfId="0" applyNumberFormat="1" applyFont="1" applyBorder="1"/>
    <xf numFmtId="166" fontId="13" fillId="0" borderId="12" xfId="0" applyNumberFormat="1" applyFont="1" applyBorder="1"/>
    <xf numFmtId="166" fontId="13" fillId="0" borderId="47" xfId="0" applyNumberFormat="1" applyFont="1" applyBorder="1"/>
    <xf numFmtId="166" fontId="13" fillId="0" borderId="46" xfId="0" applyNumberFormat="1" applyFont="1" applyBorder="1"/>
    <xf numFmtId="0" fontId="14" fillId="0" borderId="9" xfId="0" applyFont="1" applyBorder="1" applyAlignment="1">
      <alignment horizontal="center" vertical="center"/>
    </xf>
    <xf numFmtId="0" fontId="14" fillId="0" borderId="0" xfId="0" applyFont="1" applyAlignment="1">
      <alignment horizontal="center"/>
    </xf>
    <xf numFmtId="170" fontId="13" fillId="0" borderId="0" xfId="0" applyNumberFormat="1" applyFont="1" applyAlignment="1">
      <alignment horizontal="left"/>
    </xf>
    <xf numFmtId="0" fontId="14" fillId="0" borderId="50" xfId="0" applyFont="1" applyBorder="1" applyAlignment="1">
      <alignment horizontal="center"/>
    </xf>
    <xf numFmtId="0" fontId="3" fillId="0" borderId="34" xfId="0" applyFont="1" applyBorder="1" applyAlignment="1">
      <alignment horizontal="left"/>
    </xf>
    <xf numFmtId="0" fontId="2" fillId="0" borderId="9" xfId="0" applyFont="1" applyBorder="1"/>
    <xf numFmtId="0" fontId="14" fillId="0" borderId="52" xfId="0" applyFont="1" applyFill="1" applyBorder="1"/>
    <xf numFmtId="0" fontId="14" fillId="0" borderId="53" xfId="0" applyFont="1" applyFill="1" applyBorder="1"/>
    <xf numFmtId="0" fontId="14" fillId="0" borderId="58" xfId="0" applyFont="1" applyFill="1" applyBorder="1"/>
    <xf numFmtId="0" fontId="14" fillId="0" borderId="39" xfId="0" applyFont="1" applyFill="1" applyBorder="1"/>
    <xf numFmtId="0" fontId="14" fillId="0" borderId="32" xfId="0" applyFont="1" applyBorder="1"/>
    <xf numFmtId="0" fontId="14" fillId="0" borderId="8" xfId="0" applyFont="1" applyBorder="1"/>
    <xf numFmtId="0" fontId="14" fillId="0" borderId="12" xfId="0" applyFont="1" applyBorder="1"/>
    <xf numFmtId="166" fontId="14" fillId="0" borderId="11" xfId="2" applyNumberFormat="1" applyFont="1" applyBorder="1"/>
    <xf numFmtId="0" fontId="11" fillId="0" borderId="49" xfId="0" applyFont="1" applyBorder="1" applyAlignment="1">
      <alignment horizontal="center" wrapText="1"/>
    </xf>
    <xf numFmtId="0" fontId="11" fillId="0" borderId="42" xfId="0" applyFont="1" applyBorder="1" applyAlignment="1">
      <alignment horizontal="center" wrapText="1"/>
    </xf>
    <xf numFmtId="166" fontId="11" fillId="0" borderId="33" xfId="0" applyNumberFormat="1" applyFont="1" applyBorder="1" applyAlignment="1">
      <alignment wrapText="1"/>
    </xf>
    <xf numFmtId="0" fontId="1" fillId="0" borderId="0" xfId="0" applyFont="1" applyAlignment="1">
      <alignment wrapText="1"/>
    </xf>
    <xf numFmtId="0" fontId="11" fillId="0" borderId="44" xfId="0" applyFont="1" applyBorder="1" applyAlignment="1">
      <alignment horizontal="left"/>
    </xf>
    <xf numFmtId="0" fontId="11" fillId="0" borderId="51" xfId="0" applyFont="1" applyBorder="1" applyAlignment="1">
      <alignment horizontal="center"/>
    </xf>
    <xf numFmtId="0" fontId="11" fillId="0" borderId="42" xfId="0" applyFont="1" applyBorder="1" applyAlignment="1">
      <alignment horizontal="center"/>
    </xf>
    <xf numFmtId="0" fontId="11" fillId="0" borderId="42" xfId="0" applyFont="1" applyFill="1" applyBorder="1" applyAlignment="1">
      <alignment horizontal="center"/>
    </xf>
    <xf numFmtId="0" fontId="11" fillId="0" borderId="51" xfId="0" applyFont="1" applyFill="1" applyBorder="1" applyAlignment="1">
      <alignment horizontal="center"/>
    </xf>
    <xf numFmtId="0" fontId="11" fillId="0" borderId="56" xfId="0" applyFont="1" applyBorder="1" applyAlignment="1">
      <alignment horizontal="center" vertical="top" wrapText="1"/>
    </xf>
    <xf numFmtId="0" fontId="1" fillId="0" borderId="68" xfId="0" applyFont="1" applyBorder="1"/>
    <xf numFmtId="0" fontId="1" fillId="0" borderId="14" xfId="0" applyFont="1" applyBorder="1"/>
    <xf numFmtId="0" fontId="1" fillId="0" borderId="14" xfId="0" applyFont="1" applyFill="1" applyBorder="1"/>
    <xf numFmtId="0" fontId="1" fillId="0" borderId="52" xfId="0" applyFont="1" applyBorder="1" applyAlignment="1">
      <alignment horizontal="center"/>
    </xf>
    <xf numFmtId="166" fontId="1" fillId="0" borderId="32" xfId="0" applyNumberFormat="1" applyFont="1" applyBorder="1" applyAlignment="1">
      <alignment wrapText="1"/>
    </xf>
    <xf numFmtId="0" fontId="1" fillId="0" borderId="36" xfId="0" applyFont="1" applyBorder="1"/>
    <xf numFmtId="0" fontId="1" fillId="0" borderId="14" xfId="0" applyFont="1" applyBorder="1" applyAlignment="1">
      <alignment horizontal="right"/>
    </xf>
    <xf numFmtId="0" fontId="1" fillId="0" borderId="62" xfId="0" applyFont="1" applyBorder="1"/>
    <xf numFmtId="0" fontId="1" fillId="0" borderId="15" xfId="0" applyFont="1" applyBorder="1"/>
    <xf numFmtId="166" fontId="1" fillId="0" borderId="61" xfId="0" applyNumberFormat="1" applyFont="1" applyBorder="1" applyAlignment="1">
      <alignment wrapText="1"/>
    </xf>
    <xf numFmtId="0" fontId="11" fillId="0" borderId="44" xfId="0" applyFont="1" applyBorder="1" applyAlignment="1">
      <alignment wrapText="1"/>
    </xf>
    <xf numFmtId="1" fontId="11" fillId="0" borderId="42" xfId="0" applyNumberFormat="1" applyFont="1" applyFill="1" applyBorder="1" applyAlignment="1">
      <alignment horizontal="center"/>
    </xf>
    <xf numFmtId="1" fontId="11" fillId="0" borderId="59" xfId="0" applyNumberFormat="1" applyFont="1" applyBorder="1" applyAlignment="1">
      <alignment horizontal="center"/>
    </xf>
    <xf numFmtId="0" fontId="1" fillId="0" borderId="11" xfId="0" applyFont="1" applyBorder="1"/>
    <xf numFmtId="166" fontId="1" fillId="0" borderId="12" xfId="0" applyNumberFormat="1" applyFont="1" applyBorder="1" applyAlignment="1">
      <alignment wrapText="1"/>
    </xf>
    <xf numFmtId="0" fontId="1" fillId="0" borderId="10" xfId="0" applyFont="1" applyBorder="1" applyAlignment="1">
      <alignment horizontal="center"/>
    </xf>
    <xf numFmtId="0" fontId="11" fillId="0" borderId="31" xfId="0" applyFont="1" applyBorder="1" applyAlignment="1">
      <alignment wrapText="1"/>
    </xf>
    <xf numFmtId="0" fontId="1" fillId="0" borderId="0" xfId="0" applyFont="1" applyFill="1" applyBorder="1"/>
    <xf numFmtId="0" fontId="1" fillId="0" borderId="0" xfId="0" applyFont="1" applyAlignment="1">
      <alignment vertical="center" wrapText="1"/>
    </xf>
    <xf numFmtId="170" fontId="1" fillId="0" borderId="0" xfId="0" applyNumberFormat="1" applyFont="1" applyFill="1" applyBorder="1"/>
    <xf numFmtId="14" fontId="1" fillId="0" borderId="0" xfId="0" applyNumberFormat="1" applyFont="1" applyAlignment="1">
      <alignment horizontal="left"/>
    </xf>
    <xf numFmtId="167" fontId="1" fillId="0" borderId="0" xfId="0" applyNumberFormat="1" applyFont="1" applyAlignment="1">
      <alignment horizontal="left"/>
    </xf>
    <xf numFmtId="166" fontId="11" fillId="0" borderId="42" xfId="0" applyNumberFormat="1" applyFont="1" applyFill="1" applyBorder="1" applyAlignment="1">
      <alignment wrapText="1"/>
    </xf>
    <xf numFmtId="166" fontId="2" fillId="0" borderId="61" xfId="0" applyNumberFormat="1" applyFont="1" applyFill="1" applyBorder="1" applyAlignment="1">
      <alignment horizontal="center"/>
    </xf>
    <xf numFmtId="41" fontId="5" fillId="0" borderId="27" xfId="0" applyNumberFormat="1" applyFont="1" applyBorder="1" applyAlignment="1">
      <alignment horizontal="right"/>
    </xf>
    <xf numFmtId="1" fontId="14" fillId="0" borderId="42" xfId="0" applyNumberFormat="1" applyFont="1" applyBorder="1" applyAlignment="1">
      <alignment horizontal="center"/>
    </xf>
    <xf numFmtId="165" fontId="14" fillId="0" borderId="33" xfId="0" applyNumberFormat="1" applyFont="1" applyBorder="1" applyAlignment="1">
      <alignment horizontal="center"/>
    </xf>
    <xf numFmtId="41" fontId="11" fillId="0" borderId="42" xfId="0" applyNumberFormat="1" applyFont="1" applyBorder="1" applyAlignment="1">
      <alignment horizontal="right"/>
    </xf>
    <xf numFmtId="166" fontId="14" fillId="0" borderId="33" xfId="2" applyNumberFormat="1" applyFont="1" applyBorder="1" applyAlignment="1">
      <alignment horizontal="center"/>
    </xf>
    <xf numFmtId="165" fontId="14" fillId="0" borderId="47" xfId="0" applyNumberFormat="1" applyFont="1" applyBorder="1" applyAlignment="1">
      <alignment horizontal="center"/>
    </xf>
    <xf numFmtId="166" fontId="14" fillId="0" borderId="8" xfId="0" applyNumberFormat="1" applyFont="1" applyFill="1" applyBorder="1" applyAlignment="1">
      <alignment horizontal="center"/>
    </xf>
    <xf numFmtId="41" fontId="11" fillId="0" borderId="2" xfId="0" applyNumberFormat="1" applyFont="1" applyBorder="1" applyAlignment="1">
      <alignment horizontal="right"/>
    </xf>
    <xf numFmtId="1" fontId="14" fillId="0" borderId="38" xfId="0" applyNumberFormat="1" applyFont="1" applyFill="1" applyBorder="1" applyAlignment="1">
      <alignment horizontal="center"/>
    </xf>
    <xf numFmtId="165" fontId="14" fillId="0" borderId="33" xfId="0" applyNumberFormat="1" applyFont="1" applyBorder="1"/>
    <xf numFmtId="165" fontId="14" fillId="0" borderId="2" xfId="0" applyNumberFormat="1" applyFont="1" applyBorder="1" applyAlignment="1">
      <alignment horizontal="center"/>
    </xf>
    <xf numFmtId="166" fontId="14" fillId="0" borderId="33" xfId="0" applyNumberFormat="1" applyFont="1" applyFill="1" applyBorder="1" applyAlignment="1">
      <alignment horizontal="center"/>
    </xf>
    <xf numFmtId="166" fontId="14" fillId="0" borderId="41" xfId="2" applyNumberFormat="1" applyFont="1" applyBorder="1" applyAlignment="1">
      <alignment horizontal="center"/>
    </xf>
    <xf numFmtId="0" fontId="14" fillId="0" borderId="49" xfId="0" applyFont="1" applyBorder="1" applyAlignment="1">
      <alignment wrapText="1"/>
    </xf>
    <xf numFmtId="0" fontId="14" fillId="0" borderId="56" xfId="0" applyFont="1" applyBorder="1" applyAlignment="1">
      <alignment horizontal="left" wrapText="1"/>
    </xf>
    <xf numFmtId="0" fontId="14" fillId="0" borderId="48" xfId="0" applyFont="1" applyBorder="1" applyAlignment="1">
      <alignment horizontal="left" wrapText="1"/>
    </xf>
    <xf numFmtId="165" fontId="14" fillId="0" borderId="49" xfId="0" applyNumberFormat="1" applyFont="1" applyBorder="1" applyAlignment="1">
      <alignment horizontal="center"/>
    </xf>
    <xf numFmtId="0" fontId="14" fillId="0" borderId="49" xfId="0" applyFont="1" applyBorder="1"/>
    <xf numFmtId="0" fontId="14" fillId="0" borderId="48" xfId="0" applyFont="1" applyBorder="1"/>
    <xf numFmtId="164" fontId="14" fillId="0" borderId="49" xfId="0" applyNumberFormat="1" applyFont="1" applyBorder="1" applyAlignment="1"/>
    <xf numFmtId="0" fontId="14" fillId="0" borderId="56" xfId="0" applyFont="1" applyBorder="1"/>
    <xf numFmtId="164" fontId="14" fillId="0" borderId="56" xfId="0" applyNumberFormat="1" applyFont="1" applyFill="1" applyBorder="1" applyAlignment="1"/>
    <xf numFmtId="164" fontId="14" fillId="0" borderId="49" xfId="0" applyNumberFormat="1" applyFont="1" applyFill="1" applyBorder="1" applyAlignment="1"/>
    <xf numFmtId="41" fontId="11" fillId="0" borderId="10" xfId="0" applyNumberFormat="1" applyFont="1" applyBorder="1" applyAlignment="1">
      <alignment horizontal="right"/>
    </xf>
    <xf numFmtId="0" fontId="19" fillId="0" borderId="0" xfId="0" applyFont="1" applyFill="1"/>
    <xf numFmtId="0" fontId="13" fillId="0" borderId="64" xfId="0" applyFont="1" applyBorder="1"/>
    <xf numFmtId="0" fontId="14" fillId="0" borderId="65" xfId="0" applyFont="1" applyBorder="1"/>
    <xf numFmtId="0" fontId="14" fillId="0" borderId="30" xfId="0" applyFont="1" applyBorder="1" applyAlignment="1">
      <alignment horizontal="left"/>
    </xf>
    <xf numFmtId="0" fontId="13" fillId="0" borderId="70" xfId="0" applyFont="1" applyBorder="1"/>
    <xf numFmtId="0" fontId="13" fillId="0" borderId="30" xfId="0" applyFont="1" applyBorder="1"/>
    <xf numFmtId="0" fontId="14" fillId="0" borderId="10" xfId="0" applyFont="1" applyBorder="1" applyAlignment="1">
      <alignment horizontal="center" vertical="center" wrapText="1"/>
    </xf>
    <xf numFmtId="0" fontId="14" fillId="0" borderId="22" xfId="0" applyFont="1" applyBorder="1" applyAlignment="1">
      <alignment horizontal="center" vertical="center" wrapText="1"/>
    </xf>
    <xf numFmtId="0" fontId="13" fillId="0" borderId="76" xfId="0" applyFont="1" applyBorder="1" applyAlignment="1">
      <alignment horizontal="left"/>
    </xf>
    <xf numFmtId="0" fontId="13" fillId="0" borderId="69" xfId="0" applyFont="1" applyBorder="1" applyAlignment="1">
      <alignment vertical="center" wrapText="1"/>
    </xf>
    <xf numFmtId="165" fontId="13" fillId="0" borderId="17" xfId="0" applyNumberFormat="1" applyFont="1" applyBorder="1" applyAlignment="1">
      <alignment horizontal="left"/>
    </xf>
    <xf numFmtId="165" fontId="13" fillId="0" borderId="11" xfId="0" applyNumberFormat="1" applyFont="1" applyBorder="1"/>
    <xf numFmtId="10" fontId="13" fillId="0" borderId="12" xfId="0" applyNumberFormat="1" applyFont="1" applyBorder="1" applyAlignment="1">
      <alignment horizontal="center"/>
    </xf>
    <xf numFmtId="0" fontId="13" fillId="0" borderId="66" xfId="0" applyFont="1" applyBorder="1" applyAlignment="1">
      <alignment horizontal="left"/>
    </xf>
    <xf numFmtId="0" fontId="13" fillId="0" borderId="36" xfId="0" applyFont="1" applyBorder="1" applyAlignment="1">
      <alignment vertical="center" wrapText="1"/>
    </xf>
    <xf numFmtId="10" fontId="13" fillId="0" borderId="32" xfId="0" applyNumberFormat="1" applyFont="1" applyBorder="1" applyAlignment="1">
      <alignment horizontal="center"/>
    </xf>
    <xf numFmtId="0" fontId="13" fillId="0" borderId="66" xfId="0" applyFont="1" applyBorder="1" applyAlignment="1">
      <alignment horizontal="left" vertical="center"/>
    </xf>
    <xf numFmtId="0" fontId="13" fillId="0" borderId="36" xfId="0" applyFont="1" applyBorder="1" applyAlignment="1">
      <alignment horizontal="left"/>
    </xf>
    <xf numFmtId="0" fontId="13" fillId="0" borderId="77" xfId="0" applyFont="1" applyBorder="1" applyAlignment="1">
      <alignment horizontal="left"/>
    </xf>
    <xf numFmtId="0" fontId="13" fillId="0" borderId="62" xfId="0" applyFont="1" applyBorder="1" applyAlignment="1">
      <alignment horizontal="left"/>
    </xf>
    <xf numFmtId="165" fontId="13" fillId="0" borderId="26" xfId="0" applyNumberFormat="1" applyFont="1" applyBorder="1" applyAlignment="1">
      <alignment horizontal="left"/>
    </xf>
    <xf numFmtId="165" fontId="13" fillId="0" borderId="15" xfId="0" applyNumberFormat="1" applyFont="1" applyBorder="1" applyAlignment="1">
      <alignment horizontal="center"/>
    </xf>
    <xf numFmtId="10" fontId="13" fillId="0" borderId="61" xfId="0" applyNumberFormat="1" applyFont="1" applyBorder="1" applyAlignment="1">
      <alignment horizontal="center"/>
    </xf>
    <xf numFmtId="0" fontId="13" fillId="0" borderId="44" xfId="0" applyFont="1" applyBorder="1" applyAlignment="1">
      <alignment horizontal="left"/>
    </xf>
    <xf numFmtId="0" fontId="14" fillId="0" borderId="44" xfId="0" applyFont="1" applyBorder="1" applyAlignment="1">
      <alignment horizontal="left"/>
    </xf>
    <xf numFmtId="165" fontId="14" fillId="0" borderId="51" xfId="0" applyNumberFormat="1" applyFont="1" applyBorder="1" applyAlignment="1">
      <alignment horizontal="left"/>
    </xf>
    <xf numFmtId="165" fontId="14" fillId="0" borderId="42" xfId="0" applyNumberFormat="1" applyFont="1" applyBorder="1" applyAlignment="1">
      <alignment horizontal="left"/>
    </xf>
    <xf numFmtId="165" fontId="14" fillId="0" borderId="59" xfId="0" applyNumberFormat="1" applyFont="1" applyBorder="1" applyAlignment="1">
      <alignment horizontal="left"/>
    </xf>
    <xf numFmtId="10" fontId="14" fillId="0" borderId="33" xfId="0" applyNumberFormat="1" applyFont="1" applyFill="1" applyBorder="1" applyAlignment="1">
      <alignment horizontal="center"/>
    </xf>
    <xf numFmtId="0" fontId="13" fillId="0" borderId="0" xfId="0" applyFont="1" applyBorder="1" applyAlignment="1">
      <alignment horizontal="left"/>
    </xf>
    <xf numFmtId="0" fontId="14" fillId="0" borderId="0" xfId="0" applyFont="1" applyBorder="1" applyAlignment="1">
      <alignment horizontal="left"/>
    </xf>
    <xf numFmtId="165" fontId="14" fillId="0" borderId="0" xfId="0" applyNumberFormat="1" applyFont="1" applyBorder="1" applyAlignment="1">
      <alignment horizontal="left"/>
    </xf>
    <xf numFmtId="0" fontId="14" fillId="0" borderId="63" xfId="0" applyFont="1" applyBorder="1" applyAlignment="1">
      <alignment horizontal="center" vertical="center"/>
    </xf>
    <xf numFmtId="166" fontId="13" fillId="0" borderId="32" xfId="0" applyNumberFormat="1" applyFont="1" applyBorder="1"/>
    <xf numFmtId="165" fontId="13" fillId="0" borderId="67" xfId="0" applyNumberFormat="1" applyFont="1" applyBorder="1"/>
    <xf numFmtId="166" fontId="13" fillId="0" borderId="61" xfId="0" applyNumberFormat="1" applyFont="1" applyBorder="1"/>
    <xf numFmtId="166" fontId="14" fillId="0" borderId="33" xfId="0" applyNumberFormat="1" applyFont="1" applyBorder="1"/>
    <xf numFmtId="0" fontId="14" fillId="0" borderId="30" xfId="0" applyFont="1" applyBorder="1"/>
    <xf numFmtId="0" fontId="13" fillId="0" borderId="31" xfId="0" applyFont="1" applyBorder="1"/>
    <xf numFmtId="0" fontId="14" fillId="0" borderId="50" xfId="0" applyFont="1" applyBorder="1" applyAlignment="1">
      <alignment horizontal="center" vertical="center"/>
    </xf>
    <xf numFmtId="0" fontId="13" fillId="0" borderId="68" xfId="0" applyFont="1" applyBorder="1" applyAlignment="1">
      <alignment horizontal="left"/>
    </xf>
    <xf numFmtId="0" fontId="13" fillId="0" borderId="36" xfId="0" applyFont="1" applyBorder="1" applyAlignment="1">
      <alignment horizontal="left" vertical="center"/>
    </xf>
    <xf numFmtId="166" fontId="14" fillId="0" borderId="44" xfId="0" applyNumberFormat="1" applyFont="1" applyBorder="1"/>
    <xf numFmtId="0" fontId="20" fillId="0" borderId="0" xfId="0" applyFont="1"/>
    <xf numFmtId="165" fontId="13" fillId="0" borderId="12" xfId="0" applyNumberFormat="1" applyFont="1" applyBorder="1"/>
    <xf numFmtId="10" fontId="13" fillId="0" borderId="41" xfId="1" applyNumberFormat="1" applyFont="1" applyBorder="1"/>
    <xf numFmtId="10" fontId="13" fillId="0" borderId="54" xfId="1" applyNumberFormat="1" applyFont="1" applyBorder="1"/>
    <xf numFmtId="10" fontId="13" fillId="0" borderId="57" xfId="1" applyNumberFormat="1" applyFont="1" applyBorder="1"/>
    <xf numFmtId="165" fontId="14" fillId="0" borderId="33" xfId="0" applyNumberFormat="1" applyFont="1" applyBorder="1" applyAlignment="1">
      <alignment horizontal="left"/>
    </xf>
    <xf numFmtId="10" fontId="14" fillId="0" borderId="44" xfId="1" applyNumberFormat="1" applyFont="1" applyBorder="1"/>
    <xf numFmtId="0" fontId="13" fillId="0" borderId="0" xfId="0" applyFont="1" applyBorder="1"/>
    <xf numFmtId="0" fontId="14" fillId="0" borderId="0" xfId="0" applyFont="1" applyFill="1"/>
    <xf numFmtId="0" fontId="13" fillId="0" borderId="68" xfId="0" applyFont="1" applyBorder="1" applyAlignment="1">
      <alignment vertical="center" wrapText="1"/>
    </xf>
    <xf numFmtId="10" fontId="13" fillId="0" borderId="12" xfId="1" applyNumberFormat="1" applyFont="1" applyBorder="1"/>
    <xf numFmtId="10" fontId="13" fillId="0" borderId="32" xfId="1" applyNumberFormat="1" applyFont="1" applyBorder="1"/>
    <xf numFmtId="10" fontId="14" fillId="0" borderId="46" xfId="1" applyNumberFormat="1" applyFont="1" applyBorder="1"/>
    <xf numFmtId="0" fontId="14" fillId="0" borderId="0" xfId="0" applyFont="1"/>
    <xf numFmtId="10" fontId="13" fillId="0" borderId="37" xfId="1" applyNumberFormat="1" applyFont="1" applyBorder="1"/>
    <xf numFmtId="165" fontId="13" fillId="0" borderId="53" xfId="0" applyNumberFormat="1" applyFont="1" applyBorder="1"/>
    <xf numFmtId="10" fontId="13" fillId="0" borderId="46" xfId="1" applyNumberFormat="1" applyFont="1" applyBorder="1"/>
    <xf numFmtId="10" fontId="14" fillId="0" borderId="33" xfId="1" applyNumberFormat="1" applyFont="1" applyBorder="1"/>
    <xf numFmtId="10" fontId="13" fillId="0" borderId="61" xfId="1" applyNumberFormat="1" applyFont="1" applyBorder="1"/>
    <xf numFmtId="0" fontId="14" fillId="0" borderId="7" xfId="0" applyFont="1" applyBorder="1" applyAlignment="1">
      <alignment horizontal="left"/>
    </xf>
    <xf numFmtId="0" fontId="13" fillId="0" borderId="4" xfId="0" applyFont="1" applyBorder="1"/>
    <xf numFmtId="0" fontId="13" fillId="0" borderId="12" xfId="0" applyFont="1" applyBorder="1" applyAlignment="1">
      <alignment vertical="center" wrapText="1"/>
    </xf>
    <xf numFmtId="0" fontId="13" fillId="0" borderId="32" xfId="0" applyFont="1" applyBorder="1" applyAlignment="1">
      <alignment vertical="center" wrapText="1"/>
    </xf>
    <xf numFmtId="0" fontId="13" fillId="0" borderId="32" xfId="0" applyFont="1" applyBorder="1" applyAlignment="1">
      <alignment horizontal="left"/>
    </xf>
    <xf numFmtId="0" fontId="13" fillId="0" borderId="45" xfId="0" applyFont="1" applyBorder="1" applyAlignment="1">
      <alignment horizontal="left"/>
    </xf>
    <xf numFmtId="0" fontId="13" fillId="0" borderId="61" xfId="0" applyFont="1" applyBorder="1" applyAlignment="1">
      <alignment horizontal="left"/>
    </xf>
    <xf numFmtId="165" fontId="13" fillId="0" borderId="63" xfId="0" applyNumberFormat="1" applyFont="1" applyBorder="1" applyAlignment="1">
      <alignment horizontal="left"/>
    </xf>
    <xf numFmtId="165" fontId="13" fillId="0" borderId="22" xfId="0" applyNumberFormat="1" applyFont="1" applyBorder="1" applyAlignment="1">
      <alignment horizontal="center"/>
    </xf>
    <xf numFmtId="0" fontId="13" fillId="0" borderId="44" xfId="0" applyFont="1" applyBorder="1"/>
    <xf numFmtId="0" fontId="14" fillId="0" borderId="44" xfId="0" applyFont="1" applyBorder="1" applyAlignment="1"/>
    <xf numFmtId="165" fontId="14" fillId="0" borderId="50" xfId="0" applyNumberFormat="1" applyFont="1" applyBorder="1" applyAlignment="1">
      <alignment horizontal="left"/>
    </xf>
    <xf numFmtId="165" fontId="14" fillId="0" borderId="10" xfId="0" applyNumberFormat="1" applyFont="1" applyBorder="1" applyAlignment="1">
      <alignment horizontal="left"/>
    </xf>
    <xf numFmtId="165" fontId="14" fillId="0" borderId="60" xfId="0" applyNumberFormat="1" applyFont="1" applyBorder="1" applyAlignment="1">
      <alignment horizontal="left"/>
    </xf>
    <xf numFmtId="0" fontId="13" fillId="0" borderId="7" xfId="0" applyFont="1" applyBorder="1"/>
    <xf numFmtId="0" fontId="13" fillId="0" borderId="69" xfId="0" applyFont="1" applyBorder="1" applyAlignment="1">
      <alignment horizontal="left"/>
    </xf>
    <xf numFmtId="0" fontId="13" fillId="0" borderId="37" xfId="0" applyFont="1" applyBorder="1" applyAlignment="1">
      <alignment vertical="center" wrapText="1"/>
    </xf>
    <xf numFmtId="165" fontId="13" fillId="0" borderId="72" xfId="0" applyNumberFormat="1" applyFont="1" applyBorder="1"/>
    <xf numFmtId="0" fontId="14" fillId="0" borderId="17" xfId="0" applyFont="1" applyBorder="1" applyAlignment="1">
      <alignment horizontal="center" vertical="center"/>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165" fontId="13" fillId="0" borderId="24" xfId="0" applyNumberFormat="1" applyFont="1" applyBorder="1" applyAlignment="1">
      <alignment horizontal="left"/>
    </xf>
    <xf numFmtId="165" fontId="13" fillId="0" borderId="75" xfId="0" applyNumberFormat="1" applyFont="1" applyBorder="1"/>
    <xf numFmtId="41" fontId="11" fillId="0" borderId="27" xfId="0" applyNumberFormat="1" applyFont="1" applyBorder="1" applyAlignment="1">
      <alignment horizontal="right"/>
    </xf>
    <xf numFmtId="0" fontId="0" fillId="0" borderId="5" xfId="0" applyBorder="1"/>
    <xf numFmtId="0" fontId="11" fillId="0" borderId="0" xfId="0" applyFont="1" applyBorder="1" applyAlignment="1"/>
    <xf numFmtId="0" fontId="14" fillId="0" borderId="2" xfId="0" applyFont="1" applyBorder="1" applyAlignment="1">
      <alignment horizontal="center" vertical="center"/>
    </xf>
    <xf numFmtId="0" fontId="14" fillId="0" borderId="10" xfId="0" applyFont="1" applyBorder="1" applyAlignment="1">
      <alignment horizontal="center" vertical="center"/>
    </xf>
    <xf numFmtId="0" fontId="15" fillId="0" borderId="1" xfId="0" applyFont="1" applyFill="1" applyBorder="1" applyAlignment="1">
      <alignment horizontal="center" wrapText="1"/>
    </xf>
    <xf numFmtId="0" fontId="15" fillId="0" borderId="34" xfId="0" applyFont="1" applyFill="1" applyBorder="1" applyAlignment="1">
      <alignment horizontal="center" wrapText="1"/>
    </xf>
    <xf numFmtId="0" fontId="15" fillId="0" borderId="9" xfId="0" applyFont="1" applyFill="1" applyBorder="1" applyAlignment="1">
      <alignment horizontal="center" wrapText="1"/>
    </xf>
    <xf numFmtId="0" fontId="15" fillId="0" borderId="2" xfId="0" applyFont="1" applyFill="1" applyBorder="1" applyAlignment="1">
      <alignment horizontal="center" wrapText="1"/>
    </xf>
    <xf numFmtId="0" fontId="15" fillId="0" borderId="27" xfId="0" applyFont="1" applyFill="1" applyBorder="1" applyAlignment="1">
      <alignment horizontal="center" wrapText="1"/>
    </xf>
    <xf numFmtId="0" fontId="15" fillId="0" borderId="10" xfId="0" applyFont="1" applyFill="1" applyBorder="1" applyAlignment="1">
      <alignment horizontal="center" wrapText="1"/>
    </xf>
    <xf numFmtId="0" fontId="7" fillId="0" borderId="8" xfId="0" applyFont="1" applyFill="1" applyBorder="1" applyAlignment="1">
      <alignment horizontal="center" wrapText="1"/>
    </xf>
    <xf numFmtId="0" fontId="7" fillId="0" borderId="47" xfId="0" applyFont="1" applyFill="1" applyBorder="1" applyAlignment="1">
      <alignment horizontal="center" wrapText="1"/>
    </xf>
    <xf numFmtId="0" fontId="7" fillId="0" borderId="35" xfId="0" applyFont="1" applyFill="1" applyBorder="1" applyAlignment="1">
      <alignment horizontal="center" wrapText="1"/>
    </xf>
    <xf numFmtId="0" fontId="14" fillId="0" borderId="8" xfId="0" applyFont="1" applyBorder="1" applyAlignment="1">
      <alignment horizontal="center" vertical="center" wrapText="1"/>
    </xf>
    <xf numFmtId="0" fontId="14" fillId="0" borderId="35" xfId="0" applyFont="1" applyBorder="1" applyAlignment="1">
      <alignment horizontal="center" vertical="center" wrapText="1"/>
    </xf>
    <xf numFmtId="0" fontId="3" fillId="0" borderId="64" xfId="0" applyFont="1" applyBorder="1" applyAlignment="1">
      <alignment horizontal="left" vertical="center" wrapText="1"/>
    </xf>
    <xf numFmtId="0" fontId="3" fillId="0" borderId="70" xfId="0" applyFont="1" applyBorder="1" applyAlignment="1">
      <alignment horizontal="left" vertical="center" wrapText="1"/>
    </xf>
    <xf numFmtId="0" fontId="14" fillId="0" borderId="64" xfId="0" applyFont="1" applyBorder="1" applyAlignment="1">
      <alignment horizontal="center" vertical="top"/>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2" fillId="0" borderId="0" xfId="0" applyFont="1" applyFill="1" applyAlignment="1">
      <alignment horizontal="right"/>
    </xf>
    <xf numFmtId="0" fontId="14" fillId="0" borderId="1" xfId="0" applyFont="1" applyBorder="1" applyAlignment="1">
      <alignment horizontal="center" vertical="center"/>
    </xf>
    <xf numFmtId="0" fontId="14" fillId="0" borderId="9" xfId="0" applyFont="1" applyBorder="1" applyAlignment="1">
      <alignment horizontal="center" vertical="center"/>
    </xf>
    <xf numFmtId="0" fontId="11" fillId="0" borderId="0" xfId="0" applyFont="1" applyAlignment="1">
      <alignment horizontal="center"/>
    </xf>
    <xf numFmtId="0" fontId="3" fillId="0" borderId="75" xfId="0" applyFont="1" applyBorder="1" applyAlignment="1">
      <alignment horizontal="center"/>
    </xf>
    <xf numFmtId="0" fontId="3" fillId="0" borderId="73" xfId="0" applyFont="1" applyBorder="1" applyAlignment="1">
      <alignment horizontal="center"/>
    </xf>
    <xf numFmtId="0" fontId="3" fillId="0" borderId="24" xfId="0" applyFont="1" applyBorder="1" applyAlignment="1">
      <alignment horizontal="center"/>
    </xf>
    <xf numFmtId="0" fontId="14" fillId="0" borderId="15" xfId="0" applyFont="1" applyBorder="1" applyAlignment="1">
      <alignment horizontal="center"/>
    </xf>
    <xf numFmtId="0" fontId="16" fillId="0" borderId="10" xfId="0" applyFont="1" applyBorder="1" applyAlignment="1">
      <alignment horizontal="center"/>
    </xf>
    <xf numFmtId="0" fontId="3" fillId="0" borderId="8" xfId="0" applyFont="1" applyBorder="1" applyAlignment="1">
      <alignment horizontal="center" wrapText="1"/>
    </xf>
    <xf numFmtId="0" fontId="3" fillId="0" borderId="47" xfId="0" applyFont="1" applyBorder="1" applyAlignment="1">
      <alignment horizontal="center" wrapText="1"/>
    </xf>
    <xf numFmtId="0" fontId="3" fillId="0" borderId="35" xfId="0" applyFont="1" applyBorder="1" applyAlignment="1">
      <alignment horizontal="center" wrapText="1"/>
    </xf>
    <xf numFmtId="0" fontId="14" fillId="0" borderId="53" xfId="0" applyFont="1" applyBorder="1" applyAlignment="1">
      <alignment horizontal="center"/>
    </xf>
    <xf numFmtId="0" fontId="16" fillId="0" borderId="60" xfId="0" applyFont="1" applyBorder="1" applyAlignment="1">
      <alignment horizontal="center"/>
    </xf>
    <xf numFmtId="0" fontId="12" fillId="0" borderId="0" xfId="0" applyFont="1" applyAlignment="1">
      <alignment horizontal="right"/>
    </xf>
    <xf numFmtId="0" fontId="17" fillId="0" borderId="0" xfId="0" applyFont="1" applyAlignment="1">
      <alignment horizontal="center"/>
    </xf>
    <xf numFmtId="0" fontId="11" fillId="0" borderId="0" xfId="0" applyFont="1" applyAlignment="1">
      <alignment horizontal="center" wrapText="1"/>
    </xf>
    <xf numFmtId="0" fontId="11" fillId="0" borderId="0" xfId="0" applyFont="1" applyBorder="1" applyAlignment="1">
      <alignment horizontal="center"/>
    </xf>
    <xf numFmtId="0" fontId="11" fillId="0" borderId="0" xfId="0" applyFont="1" applyAlignment="1">
      <alignment horizontal="center" vertical="center" wrapText="1"/>
    </xf>
    <xf numFmtId="0" fontId="9" fillId="0" borderId="74" xfId="0" applyFont="1" applyBorder="1" applyAlignment="1">
      <alignment horizontal="center"/>
    </xf>
    <xf numFmtId="0" fontId="9" fillId="0" borderId="73" xfId="0" applyFont="1" applyBorder="1" applyAlignment="1">
      <alignment horizontal="center"/>
    </xf>
    <xf numFmtId="0" fontId="14" fillId="0" borderId="0" xfId="0" applyFont="1" applyAlignment="1">
      <alignment horizontal="center"/>
    </xf>
    <xf numFmtId="0" fontId="13" fillId="0" borderId="0" xfId="0" applyFont="1" applyAlignment="1">
      <alignment horizontal="left" vertical="center" wrapText="1"/>
    </xf>
    <xf numFmtId="0" fontId="15" fillId="0" borderId="8" xfId="0" applyFont="1" applyBorder="1" applyAlignment="1">
      <alignment horizontal="center" vertical="top" wrapText="1"/>
    </xf>
    <xf numFmtId="0" fontId="15" fillId="0" borderId="12" xfId="0" applyFont="1" applyBorder="1" applyAlignment="1">
      <alignment horizontal="center" vertical="top" wrapText="1"/>
    </xf>
    <xf numFmtId="0" fontId="15" fillId="0" borderId="2" xfId="0" applyFont="1" applyBorder="1" applyAlignment="1">
      <alignment horizontal="center" vertical="top" wrapText="1"/>
    </xf>
    <xf numFmtId="0" fontId="15" fillId="0" borderId="11" xfId="0" applyFont="1" applyBorder="1" applyAlignment="1">
      <alignment horizontal="center" vertical="top" wrapText="1"/>
    </xf>
    <xf numFmtId="0" fontId="13" fillId="0" borderId="0" xfId="0" applyFont="1" applyFill="1" applyBorder="1" applyAlignment="1">
      <alignment horizontal="left" wrapText="1"/>
    </xf>
    <xf numFmtId="0" fontId="13" fillId="0" borderId="0" xfId="0" applyFont="1" applyFill="1" applyBorder="1" applyAlignment="1">
      <alignment horizontal="left" vertical="center" wrapText="1"/>
    </xf>
    <xf numFmtId="0" fontId="13" fillId="0" borderId="0" xfId="0" applyFont="1" applyAlignment="1">
      <alignment horizontal="left" vertical="center"/>
    </xf>
    <xf numFmtId="0" fontId="14" fillId="0" borderId="48" xfId="0" applyFont="1" applyBorder="1" applyAlignment="1">
      <alignment horizontal="center"/>
    </xf>
    <xf numFmtId="0" fontId="14" fillId="0" borderId="51" xfId="0" applyFont="1" applyBorder="1" applyAlignment="1">
      <alignment horizontal="center"/>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4" xfId="0" applyFont="1" applyBorder="1" applyAlignment="1">
      <alignment horizontal="center" vertical="top" wrapText="1"/>
    </xf>
    <xf numFmtId="0" fontId="10" fillId="0" borderId="3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4" fillId="0" borderId="56" xfId="0" applyFont="1" applyBorder="1" applyAlignment="1">
      <alignment horizontal="center"/>
    </xf>
    <xf numFmtId="0" fontId="10" fillId="0" borderId="2" xfId="0" applyFont="1" applyBorder="1" applyAlignment="1">
      <alignment horizontal="center" wrapText="1"/>
    </xf>
    <xf numFmtId="0" fontId="10" fillId="0" borderId="27" xfId="0" applyFont="1" applyBorder="1" applyAlignment="1">
      <alignment horizontal="center" wrapText="1"/>
    </xf>
    <xf numFmtId="0" fontId="10" fillId="0" borderId="8" xfId="0" applyFont="1" applyBorder="1" applyAlignment="1">
      <alignment horizontal="center" wrapText="1"/>
    </xf>
    <xf numFmtId="0" fontId="10" fillId="0" borderId="47" xfId="0" applyFont="1" applyBorder="1" applyAlignment="1">
      <alignment horizontal="center" wrapText="1"/>
    </xf>
    <xf numFmtId="0" fontId="19" fillId="0" borderId="0" xfId="0" applyFont="1" applyAlignment="1">
      <alignment horizontal="center"/>
    </xf>
    <xf numFmtId="0" fontId="13" fillId="0" borderId="0" xfId="0" applyFont="1" applyAlignment="1">
      <alignment horizontal="center" wrapText="1"/>
    </xf>
    <xf numFmtId="0" fontId="14" fillId="0" borderId="3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74" xfId="0" applyFont="1" applyBorder="1" applyAlignment="1">
      <alignment horizontal="center" vertical="center"/>
    </xf>
    <xf numFmtId="0" fontId="14" fillId="0" borderId="73" xfId="0" applyFont="1" applyBorder="1" applyAlignment="1">
      <alignment horizontal="center" vertical="center"/>
    </xf>
    <xf numFmtId="0" fontId="14" fillId="0" borderId="40" xfId="0" applyFont="1" applyBorder="1" applyAlignment="1">
      <alignment horizontal="center" vertical="center"/>
    </xf>
    <xf numFmtId="170" fontId="13" fillId="0" borderId="0" xfId="0" applyNumberFormat="1" applyFont="1" applyAlignment="1">
      <alignment horizontal="left"/>
    </xf>
    <xf numFmtId="0" fontId="14" fillId="0" borderId="6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0" xfId="0" applyFont="1" applyAlignment="1">
      <alignment horizontal="center" wrapText="1"/>
    </xf>
    <xf numFmtId="0" fontId="14" fillId="0" borderId="58" xfId="0" applyFont="1" applyBorder="1" applyAlignment="1">
      <alignment horizontal="center" vertical="center" wrapText="1"/>
    </xf>
  </cellXfs>
  <cellStyles count="3">
    <cellStyle name="Normal" xfId="0" builtinId="0"/>
    <cellStyle name="Normal 2"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U37"/>
  <sheetViews>
    <sheetView topLeftCell="F1" zoomScale="85" zoomScaleNormal="85" workbookViewId="0">
      <selection activeCell="L1" sqref="L1"/>
    </sheetView>
  </sheetViews>
  <sheetFormatPr defaultRowHeight="12.75"/>
  <cols>
    <col min="1" max="1" width="16.42578125" customWidth="1"/>
    <col min="2" max="2" width="8.140625" bestFit="1" customWidth="1"/>
    <col min="3" max="3" width="9.28515625" bestFit="1" customWidth="1"/>
    <col min="4" max="4" width="11.7109375" bestFit="1" customWidth="1"/>
    <col min="5" max="5" width="10" bestFit="1" customWidth="1"/>
    <col min="6" max="6" width="8.42578125" bestFit="1" customWidth="1"/>
    <col min="7" max="7" width="7.7109375" customWidth="1"/>
    <col min="8" max="8" width="11.28515625" bestFit="1" customWidth="1"/>
    <col min="9" max="9" width="8.140625" bestFit="1" customWidth="1"/>
    <col min="10" max="10" width="9.28515625" bestFit="1" customWidth="1"/>
    <col min="11" max="11" width="11.7109375" bestFit="1" customWidth="1"/>
    <col min="12" max="12" width="10" bestFit="1" customWidth="1"/>
    <col min="13" max="13" width="8.42578125" bestFit="1" customWidth="1"/>
    <col min="14" max="14" width="8.28515625" customWidth="1"/>
    <col min="15" max="15" width="11.28515625" bestFit="1" customWidth="1"/>
    <col min="16" max="16" width="7.42578125" style="299" customWidth="1"/>
    <col min="17" max="17" width="7.28515625" style="299" customWidth="1"/>
    <col min="18" max="18" width="7.42578125" style="299" customWidth="1"/>
  </cols>
  <sheetData>
    <row r="1" spans="1:20">
      <c r="A1" s="178" t="s">
        <v>13</v>
      </c>
      <c r="P1" s="500"/>
      <c r="Q1" s="500"/>
      <c r="R1" s="500"/>
    </row>
    <row r="2" spans="1:20" ht="12.75" customHeight="1">
      <c r="A2" s="503" t="s">
        <v>113</v>
      </c>
      <c r="B2" s="503"/>
      <c r="C2" s="503"/>
      <c r="D2" s="503"/>
      <c r="E2" s="503"/>
      <c r="F2" s="503"/>
      <c r="G2" s="503"/>
      <c r="H2" s="503"/>
      <c r="I2" s="503"/>
      <c r="J2" s="503"/>
      <c r="K2" s="503"/>
      <c r="L2" s="503"/>
      <c r="M2" s="503"/>
      <c r="N2" s="503"/>
      <c r="O2" s="503"/>
      <c r="P2" s="503"/>
      <c r="Q2" s="503"/>
      <c r="R2" s="503"/>
    </row>
    <row r="3" spans="1:20" ht="13.5" thickBot="1">
      <c r="A3" s="1"/>
      <c r="B3" s="1"/>
      <c r="C3" s="2"/>
      <c r="D3" s="1"/>
      <c r="E3" s="1"/>
      <c r="F3" s="1"/>
      <c r="G3" s="1"/>
      <c r="H3" s="1"/>
      <c r="I3" s="1"/>
      <c r="J3" s="1"/>
      <c r="K3" s="1"/>
      <c r="L3" s="1"/>
      <c r="M3" s="1"/>
      <c r="N3" s="1"/>
      <c r="O3" s="1"/>
      <c r="P3" s="288"/>
      <c r="Q3" s="288"/>
      <c r="R3" s="288"/>
    </row>
    <row r="4" spans="1:20" ht="18.75" customHeight="1" thickBot="1">
      <c r="A4" s="198"/>
      <c r="B4" s="497" t="s">
        <v>29</v>
      </c>
      <c r="C4" s="498"/>
      <c r="D4" s="498"/>
      <c r="E4" s="498"/>
      <c r="F4" s="498"/>
      <c r="G4" s="498"/>
      <c r="H4" s="499"/>
      <c r="I4" s="498" t="s">
        <v>37</v>
      </c>
      <c r="J4" s="498"/>
      <c r="K4" s="498"/>
      <c r="L4" s="498"/>
      <c r="M4" s="498"/>
      <c r="N4" s="498"/>
      <c r="O4" s="499"/>
      <c r="P4" s="484" t="s">
        <v>114</v>
      </c>
      <c r="Q4" s="487" t="s">
        <v>109</v>
      </c>
      <c r="R4" s="490" t="s">
        <v>103</v>
      </c>
    </row>
    <row r="5" spans="1:20" ht="18" customHeight="1">
      <c r="A5" s="199" t="s">
        <v>41</v>
      </c>
      <c r="B5" s="501" t="s">
        <v>30</v>
      </c>
      <c r="C5" s="482" t="s">
        <v>31</v>
      </c>
      <c r="D5" s="482" t="s">
        <v>32</v>
      </c>
      <c r="E5" s="482" t="s">
        <v>33</v>
      </c>
      <c r="F5" s="482" t="s">
        <v>34</v>
      </c>
      <c r="G5" s="482" t="s">
        <v>35</v>
      </c>
      <c r="H5" s="493" t="s">
        <v>36</v>
      </c>
      <c r="I5" s="501" t="s">
        <v>30</v>
      </c>
      <c r="J5" s="482" t="s">
        <v>31</v>
      </c>
      <c r="K5" s="482" t="s">
        <v>32</v>
      </c>
      <c r="L5" s="482" t="s">
        <v>33</v>
      </c>
      <c r="M5" s="482" t="s">
        <v>34</v>
      </c>
      <c r="N5" s="482" t="s">
        <v>35</v>
      </c>
      <c r="O5" s="493" t="s">
        <v>36</v>
      </c>
      <c r="P5" s="485"/>
      <c r="Q5" s="488"/>
      <c r="R5" s="491"/>
    </row>
    <row r="6" spans="1:20" ht="18" customHeight="1" thickBot="1">
      <c r="A6" s="200"/>
      <c r="B6" s="502"/>
      <c r="C6" s="483"/>
      <c r="D6" s="483"/>
      <c r="E6" s="483"/>
      <c r="F6" s="483"/>
      <c r="G6" s="483"/>
      <c r="H6" s="494"/>
      <c r="I6" s="502"/>
      <c r="J6" s="483"/>
      <c r="K6" s="483"/>
      <c r="L6" s="483"/>
      <c r="M6" s="483"/>
      <c r="N6" s="483"/>
      <c r="O6" s="494"/>
      <c r="P6" s="486"/>
      <c r="Q6" s="489"/>
      <c r="R6" s="492"/>
    </row>
    <row r="7" spans="1:20" ht="15.95" customHeight="1">
      <c r="A7" s="201" t="s">
        <v>14</v>
      </c>
      <c r="B7" s="37">
        <v>1633</v>
      </c>
      <c r="C7" s="48">
        <v>1461</v>
      </c>
      <c r="D7" s="38">
        <v>3821</v>
      </c>
      <c r="E7" s="38">
        <v>1726</v>
      </c>
      <c r="F7" s="38">
        <v>2003</v>
      </c>
      <c r="G7" s="38">
        <f>SUM(B7:F7)</f>
        <v>10644</v>
      </c>
      <c r="H7" s="167">
        <f>G7/P7</f>
        <v>0.418034718403896</v>
      </c>
      <c r="I7" s="37">
        <v>2067</v>
      </c>
      <c r="J7" s="38">
        <v>2053</v>
      </c>
      <c r="K7" s="38">
        <v>5411</v>
      </c>
      <c r="L7" s="38">
        <v>2213</v>
      </c>
      <c r="M7" s="38">
        <v>3074</v>
      </c>
      <c r="N7" s="40">
        <f>SUM(I7:M7)</f>
        <v>14818</v>
      </c>
      <c r="O7" s="167">
        <f>N7/P7</f>
        <v>0.58196528159610394</v>
      </c>
      <c r="P7" s="275">
        <f>SUM(N7,G7)</f>
        <v>25462</v>
      </c>
      <c r="Q7" s="289">
        <v>27522</v>
      </c>
      <c r="R7" s="216">
        <f>P7/Q7-1</f>
        <v>-7.4849211539859017E-2</v>
      </c>
      <c r="T7" s="29"/>
    </row>
    <row r="8" spans="1:20" ht="15.95" customHeight="1">
      <c r="A8" s="209" t="s">
        <v>15</v>
      </c>
      <c r="B8" s="49">
        <v>1589</v>
      </c>
      <c r="C8" s="49">
        <v>1440</v>
      </c>
      <c r="D8" s="40">
        <v>3714</v>
      </c>
      <c r="E8" s="40">
        <v>1719</v>
      </c>
      <c r="F8" s="40">
        <v>1921</v>
      </c>
      <c r="G8" s="40">
        <f>SUM(B8:F8)</f>
        <v>10383</v>
      </c>
      <c r="H8" s="167">
        <f>G8/P8</f>
        <v>0.41475593193257171</v>
      </c>
      <c r="I8" s="39">
        <v>2003</v>
      </c>
      <c r="J8" s="40">
        <v>2090</v>
      </c>
      <c r="K8" s="40">
        <v>5318</v>
      </c>
      <c r="L8" s="40">
        <v>2243</v>
      </c>
      <c r="M8" s="40">
        <v>2997</v>
      </c>
      <c r="N8" s="40">
        <f>SUM(I8:M8)</f>
        <v>14651</v>
      </c>
      <c r="O8" s="167">
        <f>N8/P8</f>
        <v>0.58524406806742835</v>
      </c>
      <c r="P8" s="275">
        <f>SUM(N8,G8)</f>
        <v>25034</v>
      </c>
      <c r="Q8" s="277">
        <v>25531</v>
      </c>
      <c r="R8" s="216">
        <f>P8/Q8-1</f>
        <v>-1.9466530884023392E-2</v>
      </c>
      <c r="T8" s="29"/>
    </row>
    <row r="9" spans="1:20" ht="15.95" customHeight="1">
      <c r="A9" s="209" t="s">
        <v>16</v>
      </c>
      <c r="B9" s="49">
        <v>1784</v>
      </c>
      <c r="C9" s="49">
        <v>1685</v>
      </c>
      <c r="D9" s="40">
        <v>4377</v>
      </c>
      <c r="E9" s="40">
        <v>2810</v>
      </c>
      <c r="F9" s="40">
        <v>3173</v>
      </c>
      <c r="G9" s="40">
        <f t="shared" ref="G9:G12" si="0">SUM(B9:F9)</f>
        <v>13829</v>
      </c>
      <c r="H9" s="167">
        <f t="shared" ref="H9:H24" si="1">G9/P9</f>
        <v>0.43576492831258862</v>
      </c>
      <c r="I9" s="39">
        <v>2232</v>
      </c>
      <c r="J9" s="40">
        <v>2315</v>
      </c>
      <c r="K9" s="40">
        <v>5858</v>
      </c>
      <c r="L9" s="40">
        <v>3276</v>
      </c>
      <c r="M9" s="40">
        <v>4225</v>
      </c>
      <c r="N9" s="40">
        <f t="shared" ref="N9:N12" si="2">SUM(I9:M9)</f>
        <v>17906</v>
      </c>
      <c r="O9" s="167">
        <f t="shared" ref="O9:O14" si="3">N9/P9</f>
        <v>0.56423507168741138</v>
      </c>
      <c r="P9" s="275">
        <f t="shared" ref="P9:P14" si="4">SUM(N9,G9)</f>
        <v>31735</v>
      </c>
      <c r="Q9" s="277">
        <v>23024</v>
      </c>
      <c r="R9" s="216">
        <f t="shared" ref="R9:R14" si="5">P9/Q9-1</f>
        <v>0.3783443363446839</v>
      </c>
      <c r="T9" s="29"/>
    </row>
    <row r="10" spans="1:20" ht="15.95" customHeight="1">
      <c r="A10" s="209" t="s">
        <v>17</v>
      </c>
      <c r="B10" s="49">
        <v>1775</v>
      </c>
      <c r="C10" s="49">
        <v>1336</v>
      </c>
      <c r="D10" s="40">
        <v>2674</v>
      </c>
      <c r="E10" s="40">
        <v>1676</v>
      </c>
      <c r="F10" s="40">
        <v>1433</v>
      </c>
      <c r="G10" s="40">
        <f t="shared" si="0"/>
        <v>8894</v>
      </c>
      <c r="H10" s="167">
        <f t="shared" si="1"/>
        <v>0.42489967513854388</v>
      </c>
      <c r="I10" s="41">
        <v>2200</v>
      </c>
      <c r="J10" s="42">
        <v>1827</v>
      </c>
      <c r="K10" s="42">
        <v>4085</v>
      </c>
      <c r="L10" s="42">
        <v>2067</v>
      </c>
      <c r="M10" s="42">
        <v>1859</v>
      </c>
      <c r="N10" s="40">
        <f t="shared" si="2"/>
        <v>12038</v>
      </c>
      <c r="O10" s="167">
        <f t="shared" si="3"/>
        <v>0.57510032486145612</v>
      </c>
      <c r="P10" s="275">
        <f t="shared" si="4"/>
        <v>20932</v>
      </c>
      <c r="Q10" s="282">
        <v>19159</v>
      </c>
      <c r="R10" s="216">
        <f t="shared" si="5"/>
        <v>9.2541364371835799E-2</v>
      </c>
      <c r="T10" s="29"/>
    </row>
    <row r="11" spans="1:20" ht="15.95" customHeight="1">
      <c r="A11" s="210" t="s">
        <v>18</v>
      </c>
      <c r="B11" s="53">
        <v>2132</v>
      </c>
      <c r="C11" s="53">
        <v>1493</v>
      </c>
      <c r="D11" s="42">
        <v>2694</v>
      </c>
      <c r="E11" s="42">
        <v>2047</v>
      </c>
      <c r="F11" s="42">
        <v>1470</v>
      </c>
      <c r="G11" s="40">
        <f t="shared" si="0"/>
        <v>9836</v>
      </c>
      <c r="H11" s="167">
        <f t="shared" si="1"/>
        <v>0.43159280386134269</v>
      </c>
      <c r="I11" s="41">
        <v>2533</v>
      </c>
      <c r="J11" s="42">
        <v>2003</v>
      </c>
      <c r="K11" s="42">
        <v>4135</v>
      </c>
      <c r="L11" s="42">
        <v>2363</v>
      </c>
      <c r="M11" s="42">
        <v>1920</v>
      </c>
      <c r="N11" s="40">
        <f t="shared" si="2"/>
        <v>12954</v>
      </c>
      <c r="O11" s="167">
        <f t="shared" si="3"/>
        <v>0.56840719613865731</v>
      </c>
      <c r="P11" s="275">
        <f t="shared" si="4"/>
        <v>22790</v>
      </c>
      <c r="Q11" s="282">
        <v>11997</v>
      </c>
      <c r="R11" s="216">
        <f t="shared" si="5"/>
        <v>0.89964157706093184</v>
      </c>
      <c r="T11" s="29"/>
    </row>
    <row r="12" spans="1:20" ht="15.95" customHeight="1" thickBot="1">
      <c r="A12" s="211" t="s">
        <v>19</v>
      </c>
      <c r="B12" s="50">
        <v>2874</v>
      </c>
      <c r="C12" s="50">
        <v>1754</v>
      </c>
      <c r="D12" s="27">
        <v>2648</v>
      </c>
      <c r="E12" s="27">
        <v>2553</v>
      </c>
      <c r="F12" s="27">
        <v>1520</v>
      </c>
      <c r="G12" s="40">
        <f t="shared" si="0"/>
        <v>11349</v>
      </c>
      <c r="H12" s="167">
        <f t="shared" si="1"/>
        <v>0.41296121097445598</v>
      </c>
      <c r="I12" s="28">
        <v>3752</v>
      </c>
      <c r="J12" s="27">
        <v>2595</v>
      </c>
      <c r="K12" s="27">
        <v>4194</v>
      </c>
      <c r="L12" s="27">
        <v>3440</v>
      </c>
      <c r="M12" s="27">
        <v>2152</v>
      </c>
      <c r="N12" s="40">
        <f t="shared" si="2"/>
        <v>16133</v>
      </c>
      <c r="O12" s="226">
        <f t="shared" si="3"/>
        <v>0.58703878902554396</v>
      </c>
      <c r="P12" s="311">
        <f t="shared" si="4"/>
        <v>27482</v>
      </c>
      <c r="Q12" s="312">
        <v>11607</v>
      </c>
      <c r="R12" s="222">
        <f t="shared" si="5"/>
        <v>1.3677091410355819</v>
      </c>
      <c r="T12" s="29"/>
    </row>
    <row r="13" spans="1:20" ht="15.95" customHeight="1">
      <c r="A13" s="495" t="s">
        <v>20</v>
      </c>
      <c r="B13" s="32"/>
      <c r="C13" s="33"/>
      <c r="D13" s="33"/>
      <c r="E13" s="33"/>
      <c r="F13" s="33"/>
      <c r="G13" s="33"/>
      <c r="H13" s="306"/>
      <c r="I13" s="32"/>
      <c r="J13" s="33"/>
      <c r="K13" s="33"/>
      <c r="L13" s="33"/>
      <c r="M13" s="80"/>
      <c r="N13" s="33"/>
      <c r="O13" s="138"/>
      <c r="P13" s="217"/>
      <c r="Q13" s="309"/>
      <c r="R13" s="310"/>
      <c r="T13" s="29"/>
    </row>
    <row r="14" spans="1:20" ht="34.5" customHeight="1" thickBot="1">
      <c r="A14" s="496"/>
      <c r="B14" s="304">
        <f>AVERAGE(B7:B12)</f>
        <v>1964.5</v>
      </c>
      <c r="C14" s="158">
        <f t="shared" ref="C14:G14" si="6">AVERAGE(C7:C12)</f>
        <v>1528.1666666666667</v>
      </c>
      <c r="D14" s="305">
        <f t="shared" si="6"/>
        <v>3321.3333333333335</v>
      </c>
      <c r="E14" s="158">
        <f t="shared" si="6"/>
        <v>2088.5</v>
      </c>
      <c r="F14" s="305">
        <f t="shared" si="6"/>
        <v>1920</v>
      </c>
      <c r="G14" s="158">
        <f t="shared" si="6"/>
        <v>10822.5</v>
      </c>
      <c r="H14" s="314">
        <f t="shared" si="1"/>
        <v>0.42320852478248117</v>
      </c>
      <c r="I14" s="304">
        <f>AVERAGE(I7:I12)</f>
        <v>2464.5</v>
      </c>
      <c r="J14" s="158">
        <f t="shared" ref="J14:N14" si="7">AVERAGE(J7:J12)</f>
        <v>2147.1666666666665</v>
      </c>
      <c r="K14" s="305">
        <f t="shared" si="7"/>
        <v>4833.5</v>
      </c>
      <c r="L14" s="158">
        <f t="shared" si="7"/>
        <v>2600.3333333333335</v>
      </c>
      <c r="M14" s="305">
        <f t="shared" si="7"/>
        <v>2704.5</v>
      </c>
      <c r="N14" s="158">
        <f t="shared" si="7"/>
        <v>14750</v>
      </c>
      <c r="O14" s="160">
        <f t="shared" si="3"/>
        <v>0.57679147521751883</v>
      </c>
      <c r="P14" s="308">
        <f t="shared" si="4"/>
        <v>25572.5</v>
      </c>
      <c r="Q14" s="290">
        <v>19806.666666666668</v>
      </c>
      <c r="R14" s="313">
        <f t="shared" si="5"/>
        <v>0.29110568832043082</v>
      </c>
      <c r="S14" s="9"/>
      <c r="T14" s="29"/>
    </row>
    <row r="15" spans="1:20" ht="15.95" customHeight="1">
      <c r="A15" s="212" t="s">
        <v>21</v>
      </c>
      <c r="B15" s="53">
        <v>3167</v>
      </c>
      <c r="C15" s="53">
        <v>1837</v>
      </c>
      <c r="D15" s="42">
        <v>2311</v>
      </c>
      <c r="E15" s="42">
        <v>2697</v>
      </c>
      <c r="F15" s="42">
        <v>1551</v>
      </c>
      <c r="G15" s="46">
        <f>SUM(B15:F15)</f>
        <v>11563</v>
      </c>
      <c r="H15" s="81">
        <f t="shared" si="1"/>
        <v>0.38995683259139352</v>
      </c>
      <c r="I15" s="41">
        <v>4664</v>
      </c>
      <c r="J15" s="42">
        <v>2963</v>
      </c>
      <c r="K15" s="42">
        <v>3801</v>
      </c>
      <c r="L15" s="42">
        <v>4292</v>
      </c>
      <c r="M15" s="42">
        <v>2369</v>
      </c>
      <c r="N15" s="42">
        <f>SUM(I15:M15)</f>
        <v>18089</v>
      </c>
      <c r="O15" s="167">
        <f>N15/P15</f>
        <v>0.61004316740860653</v>
      </c>
      <c r="P15" s="275">
        <f>SUM(N15,G15)</f>
        <v>29652</v>
      </c>
      <c r="Q15" s="282">
        <v>13540</v>
      </c>
      <c r="R15" s="216">
        <f>P15/Q15-1</f>
        <v>1.1899556868537666</v>
      </c>
      <c r="T15" s="29"/>
    </row>
    <row r="16" spans="1:20" ht="15.95" customHeight="1">
      <c r="A16" s="202" t="s">
        <v>22</v>
      </c>
      <c r="B16" s="41">
        <v>3174</v>
      </c>
      <c r="C16" s="53">
        <v>1768</v>
      </c>
      <c r="D16" s="42">
        <v>2043</v>
      </c>
      <c r="E16" s="42">
        <v>2709</v>
      </c>
      <c r="F16" s="42">
        <v>1574</v>
      </c>
      <c r="G16" s="40">
        <f>SUM(B16:F16)</f>
        <v>11268</v>
      </c>
      <c r="H16" s="307">
        <f t="shared" si="1"/>
        <v>0.38359148936170212</v>
      </c>
      <c r="I16" s="141">
        <v>4989</v>
      </c>
      <c r="J16" s="51">
        <v>2955</v>
      </c>
      <c r="K16" s="51">
        <v>3361</v>
      </c>
      <c r="L16" s="51">
        <v>4388</v>
      </c>
      <c r="M16" s="51">
        <v>2414</v>
      </c>
      <c r="N16" s="42">
        <f t="shared" ref="N16:N20" si="8">SUM(I16:M16)</f>
        <v>18107</v>
      </c>
      <c r="O16" s="167">
        <f t="shared" ref="O16:O20" si="9">N16/P16</f>
        <v>0.61640851063829782</v>
      </c>
      <c r="P16" s="275">
        <f>SUM(N16,G16)</f>
        <v>29375</v>
      </c>
      <c r="Q16" s="282">
        <v>13499</v>
      </c>
      <c r="R16" s="216">
        <f>P16/Q16-1</f>
        <v>1.176087117564264</v>
      </c>
      <c r="T16" s="19"/>
    </row>
    <row r="17" spans="1:21" ht="15.95" customHeight="1">
      <c r="A17" s="209" t="s">
        <v>23</v>
      </c>
      <c r="B17" s="49">
        <v>3320</v>
      </c>
      <c r="C17" s="49">
        <v>1719</v>
      </c>
      <c r="D17" s="40">
        <v>2059</v>
      </c>
      <c r="E17" s="40">
        <v>2674</v>
      </c>
      <c r="F17" s="40">
        <v>1348</v>
      </c>
      <c r="G17" s="40">
        <f t="shared" ref="G17:G20" si="10">SUM(B17:F17)</f>
        <v>11120</v>
      </c>
      <c r="H17" s="307">
        <f t="shared" si="1"/>
        <v>0.3909710990788271</v>
      </c>
      <c r="I17" s="39">
        <v>4948</v>
      </c>
      <c r="J17" s="40">
        <v>2902</v>
      </c>
      <c r="K17" s="40">
        <v>3297</v>
      </c>
      <c r="L17" s="40">
        <v>4114</v>
      </c>
      <c r="M17" s="40">
        <v>2061</v>
      </c>
      <c r="N17" s="42">
        <f t="shared" si="8"/>
        <v>17322</v>
      </c>
      <c r="O17" s="167">
        <f t="shared" si="9"/>
        <v>0.6090289009211729</v>
      </c>
      <c r="P17" s="275">
        <f t="shared" ref="P17:P22" si="11">SUM(N17,G17)</f>
        <v>28442</v>
      </c>
      <c r="Q17" s="277">
        <v>13794</v>
      </c>
      <c r="R17" s="216">
        <f t="shared" ref="R17:R24" si="12">P17/Q17-1</f>
        <v>1.0619109757865739</v>
      </c>
    </row>
    <row r="18" spans="1:21" ht="15.95" customHeight="1">
      <c r="A18" s="202" t="s">
        <v>24</v>
      </c>
      <c r="B18" s="39">
        <v>3283</v>
      </c>
      <c r="C18" s="49">
        <v>1741</v>
      </c>
      <c r="D18" s="40">
        <v>2073</v>
      </c>
      <c r="E18" s="40">
        <v>2760</v>
      </c>
      <c r="F18" s="40">
        <v>1282</v>
      </c>
      <c r="G18" s="40">
        <f t="shared" si="10"/>
        <v>11139</v>
      </c>
      <c r="H18" s="307">
        <f t="shared" si="1"/>
        <v>0.4112608454864316</v>
      </c>
      <c r="I18" s="39">
        <v>4432</v>
      </c>
      <c r="J18" s="40">
        <v>2622</v>
      </c>
      <c r="K18" s="40">
        <v>3201</v>
      </c>
      <c r="L18" s="40">
        <v>3844</v>
      </c>
      <c r="M18" s="40">
        <v>1847</v>
      </c>
      <c r="N18" s="42">
        <f t="shared" si="8"/>
        <v>15946</v>
      </c>
      <c r="O18" s="167">
        <f t="shared" si="9"/>
        <v>0.5887391545135684</v>
      </c>
      <c r="P18" s="275">
        <f t="shared" si="11"/>
        <v>27085</v>
      </c>
      <c r="Q18" s="282">
        <v>10365</v>
      </c>
      <c r="R18" s="216">
        <f t="shared" si="12"/>
        <v>1.6131210805595755</v>
      </c>
    </row>
    <row r="19" spans="1:21" ht="15.95" customHeight="1">
      <c r="A19" s="202" t="s">
        <v>25</v>
      </c>
      <c r="B19" s="39">
        <v>3378</v>
      </c>
      <c r="C19" s="49">
        <v>1877</v>
      </c>
      <c r="D19" s="40">
        <v>1987</v>
      </c>
      <c r="E19" s="40">
        <v>2876</v>
      </c>
      <c r="F19" s="40">
        <v>1396</v>
      </c>
      <c r="G19" s="40">
        <f t="shared" si="10"/>
        <v>11514</v>
      </c>
      <c r="H19" s="307">
        <f t="shared" si="1"/>
        <v>0.42329326127715894</v>
      </c>
      <c r="I19" s="39">
        <v>4140</v>
      </c>
      <c r="J19" s="40">
        <v>2698</v>
      </c>
      <c r="K19" s="40">
        <v>3147</v>
      </c>
      <c r="L19" s="40">
        <v>3777</v>
      </c>
      <c r="M19" s="40">
        <v>1925</v>
      </c>
      <c r="N19" s="42">
        <f t="shared" si="8"/>
        <v>15687</v>
      </c>
      <c r="O19" s="167">
        <f t="shared" si="9"/>
        <v>0.57670673872284106</v>
      </c>
      <c r="P19" s="275">
        <f t="shared" si="11"/>
        <v>27201</v>
      </c>
      <c r="Q19" s="282">
        <v>19794</v>
      </c>
      <c r="R19" s="216">
        <f t="shared" si="12"/>
        <v>0.3742043043346468</v>
      </c>
    </row>
    <row r="20" spans="1:21" ht="15.95" customHeight="1" thickBot="1">
      <c r="A20" s="203" t="s">
        <v>26</v>
      </c>
      <c r="B20" s="28">
        <v>3286</v>
      </c>
      <c r="C20" s="50">
        <v>1858</v>
      </c>
      <c r="D20" s="27">
        <v>1696</v>
      </c>
      <c r="E20" s="27">
        <v>2745</v>
      </c>
      <c r="F20" s="27">
        <v>1553</v>
      </c>
      <c r="G20" s="40">
        <f t="shared" si="10"/>
        <v>11138</v>
      </c>
      <c r="H20" s="226">
        <f t="shared" si="1"/>
        <v>0.43093708891124349</v>
      </c>
      <c r="I20" s="28">
        <v>4070</v>
      </c>
      <c r="J20" s="50">
        <v>2592</v>
      </c>
      <c r="K20" s="27">
        <v>2545</v>
      </c>
      <c r="L20" s="27">
        <v>3531</v>
      </c>
      <c r="M20" s="27">
        <v>1970</v>
      </c>
      <c r="N20" s="42">
        <f t="shared" si="8"/>
        <v>14708</v>
      </c>
      <c r="O20" s="226">
        <f t="shared" si="9"/>
        <v>0.56906291108875651</v>
      </c>
      <c r="P20" s="311">
        <f t="shared" si="11"/>
        <v>25846</v>
      </c>
      <c r="Q20" s="312">
        <v>23669</v>
      </c>
      <c r="R20" s="222">
        <f t="shared" si="12"/>
        <v>9.1976847353077762E-2</v>
      </c>
    </row>
    <row r="21" spans="1:21" ht="15.95" customHeight="1">
      <c r="A21" s="495" t="s">
        <v>27</v>
      </c>
      <c r="B21" s="45"/>
      <c r="C21" s="46"/>
      <c r="D21" s="46"/>
      <c r="E21" s="46"/>
      <c r="F21" s="46"/>
      <c r="G21" s="47"/>
      <c r="H21" s="138"/>
      <c r="I21" s="45"/>
      <c r="J21" s="46"/>
      <c r="K21" s="46"/>
      <c r="L21" s="46"/>
      <c r="M21" s="46"/>
      <c r="N21" s="46"/>
      <c r="O21" s="138"/>
      <c r="P21" s="217"/>
      <c r="Q21" s="170"/>
      <c r="R21" s="310"/>
    </row>
    <row r="22" spans="1:21" ht="37.5" customHeight="1" thickBot="1">
      <c r="A22" s="496"/>
      <c r="B22" s="159">
        <f>AVERAGE(B15:B20)</f>
        <v>3268</v>
      </c>
      <c r="C22" s="158">
        <f>AVERAGE(C15:C20)</f>
        <v>1800</v>
      </c>
      <c r="D22" s="158">
        <f t="shared" ref="D22:G22" si="13">AVERAGE(D15:D20)</f>
        <v>2028.1666666666667</v>
      </c>
      <c r="E22" s="158">
        <f t="shared" si="13"/>
        <v>2743.5</v>
      </c>
      <c r="F22" s="158">
        <f t="shared" si="13"/>
        <v>1450.6666666666667</v>
      </c>
      <c r="G22" s="158">
        <f t="shared" si="13"/>
        <v>11290.333333333334</v>
      </c>
      <c r="H22" s="316">
        <f t="shared" si="1"/>
        <v>0.4041861325409753</v>
      </c>
      <c r="I22" s="159">
        <f>AVERAGE(I15:I20)</f>
        <v>4540.5</v>
      </c>
      <c r="J22" s="158">
        <f>AVERAGE(J15:J20)</f>
        <v>2788.6666666666665</v>
      </c>
      <c r="K22" s="158">
        <f t="shared" ref="K22:M22" si="14">AVERAGE(K15:K20)</f>
        <v>3225.3333333333335</v>
      </c>
      <c r="L22" s="158">
        <f t="shared" si="14"/>
        <v>3991</v>
      </c>
      <c r="M22" s="158">
        <f t="shared" si="14"/>
        <v>2097.6666666666665</v>
      </c>
      <c r="N22" s="158">
        <f>SUM(I22:M22)</f>
        <v>16643.166666666668</v>
      </c>
      <c r="O22" s="160">
        <f>N22/P22</f>
        <v>0.59581386745902476</v>
      </c>
      <c r="P22" s="308">
        <f t="shared" si="11"/>
        <v>27933.5</v>
      </c>
      <c r="Q22" s="290">
        <v>15776.833333333334</v>
      </c>
      <c r="R22" s="313">
        <f t="shared" si="12"/>
        <v>0.77053908156474149</v>
      </c>
      <c r="S22" s="112"/>
      <c r="T22" s="112"/>
      <c r="U22" s="112"/>
    </row>
    <row r="23" spans="1:21" ht="15.95" customHeight="1">
      <c r="A23" s="495" t="s">
        <v>28</v>
      </c>
      <c r="B23" s="6"/>
      <c r="C23" s="7"/>
      <c r="D23" s="7"/>
      <c r="E23" s="7"/>
      <c r="F23" s="7"/>
      <c r="G23" s="126"/>
      <c r="H23" s="314"/>
      <c r="I23" s="140"/>
      <c r="J23" s="139"/>
      <c r="K23" s="139"/>
      <c r="L23" s="139"/>
      <c r="M23" s="139"/>
      <c r="N23" s="139"/>
      <c r="O23" s="314"/>
      <c r="P23" s="291"/>
      <c r="Q23" s="292"/>
      <c r="R23" s="315"/>
    </row>
    <row r="24" spans="1:21" ht="34.5" customHeight="1" thickBot="1">
      <c r="A24" s="496"/>
      <c r="B24" s="159">
        <f>AVERAGE(B14,B22)</f>
        <v>2616.25</v>
      </c>
      <c r="C24" s="158">
        <f>AVERAGE(C14,C22)</f>
        <v>1664.0833333333335</v>
      </c>
      <c r="D24" s="158">
        <f t="shared" ref="D24:G24" si="15">AVERAGE(D14,D22)</f>
        <v>2674.75</v>
      </c>
      <c r="E24" s="158">
        <f t="shared" si="15"/>
        <v>2416</v>
      </c>
      <c r="F24" s="158">
        <f t="shared" si="15"/>
        <v>1685.3333333333335</v>
      </c>
      <c r="G24" s="158">
        <f t="shared" si="15"/>
        <v>11056.416666666668</v>
      </c>
      <c r="H24" s="160">
        <f t="shared" si="1"/>
        <v>0.4132776386448872</v>
      </c>
      <c r="I24" s="158">
        <f>AVERAGE(I14,I22)</f>
        <v>3502.5</v>
      </c>
      <c r="J24" s="158">
        <f>AVERAGE(J14,J22)</f>
        <v>2467.9166666666665</v>
      </c>
      <c r="K24" s="158">
        <f t="shared" ref="K24:N24" si="16">AVERAGE(K14,K22)</f>
        <v>4029.416666666667</v>
      </c>
      <c r="L24" s="158">
        <f t="shared" si="16"/>
        <v>3295.666666666667</v>
      </c>
      <c r="M24" s="158">
        <f t="shared" si="16"/>
        <v>2401.083333333333</v>
      </c>
      <c r="N24" s="158">
        <f t="shared" si="16"/>
        <v>15696.583333333334</v>
      </c>
      <c r="O24" s="160">
        <f>N24/P24</f>
        <v>0.5867223613551128</v>
      </c>
      <c r="P24" s="293">
        <f>AVERAGE(P14,P22)</f>
        <v>26753</v>
      </c>
      <c r="Q24" s="290">
        <v>17791.75</v>
      </c>
      <c r="R24" s="313">
        <f t="shared" si="12"/>
        <v>0.5036744558573496</v>
      </c>
      <c r="S24" s="35"/>
    </row>
    <row r="25" spans="1:21">
      <c r="A25" s="8"/>
      <c r="B25" s="8"/>
      <c r="C25" s="8"/>
      <c r="D25" s="8"/>
      <c r="E25" s="8"/>
      <c r="F25" s="8"/>
      <c r="G25" s="8"/>
      <c r="H25" s="8"/>
      <c r="I25" s="8"/>
      <c r="J25" s="8"/>
      <c r="K25" s="8"/>
      <c r="L25" s="8"/>
      <c r="M25" s="8"/>
      <c r="N25" s="8"/>
      <c r="O25" s="8"/>
      <c r="P25" s="294"/>
      <c r="Q25" s="294"/>
      <c r="R25" s="294"/>
    </row>
    <row r="26" spans="1:21">
      <c r="A26" s="1"/>
      <c r="B26" s="5"/>
      <c r="C26" s="3"/>
      <c r="D26" s="2"/>
      <c r="E26" s="2"/>
      <c r="F26" s="1"/>
      <c r="G26" s="1"/>
      <c r="H26" s="1"/>
      <c r="I26" s="1"/>
      <c r="J26" s="1"/>
      <c r="K26" s="1"/>
      <c r="L26" s="4"/>
      <c r="M26" s="4"/>
      <c r="N26" s="1"/>
      <c r="O26" s="1"/>
      <c r="P26" s="295" t="s">
        <v>38</v>
      </c>
      <c r="Q26" s="288"/>
      <c r="R26" s="288"/>
    </row>
    <row r="27" spans="1:21">
      <c r="A27" s="213">
        <v>44559</v>
      </c>
      <c r="B27" s="4"/>
      <c r="C27" s="4"/>
      <c r="D27" s="1"/>
      <c r="E27" s="1"/>
      <c r="F27" s="1"/>
      <c r="G27" s="1"/>
      <c r="H27" s="1"/>
      <c r="I27" s="1"/>
      <c r="J27" s="1"/>
      <c r="K27" s="1"/>
      <c r="L27" s="1"/>
      <c r="M27" s="1"/>
      <c r="N27" s="1"/>
      <c r="O27" s="1"/>
      <c r="P27" s="296" t="s">
        <v>39</v>
      </c>
      <c r="Q27" s="288"/>
      <c r="R27" s="288"/>
    </row>
    <row r="28" spans="1:21">
      <c r="A28" s="1"/>
      <c r="B28" s="1"/>
      <c r="C28" s="1"/>
      <c r="D28" s="1"/>
      <c r="E28" s="1"/>
      <c r="F28" s="1"/>
      <c r="G28" s="1"/>
      <c r="H28" s="1"/>
      <c r="I28" s="1"/>
      <c r="J28" s="1"/>
      <c r="K28" s="1"/>
      <c r="L28" s="1"/>
      <c r="M28" s="1"/>
      <c r="N28" s="1"/>
      <c r="O28" s="1"/>
      <c r="P28" s="288"/>
      <c r="Q28" s="288"/>
      <c r="R28" s="288"/>
    </row>
    <row r="29" spans="1:21">
      <c r="A29" s="1"/>
      <c r="B29" s="1"/>
      <c r="C29" s="1"/>
      <c r="D29" s="1"/>
      <c r="E29" s="1"/>
      <c r="F29" s="1"/>
      <c r="G29" s="1"/>
      <c r="H29" s="1"/>
      <c r="I29" s="1"/>
      <c r="J29" s="1"/>
      <c r="K29" s="1"/>
      <c r="L29" s="1"/>
      <c r="M29" s="1"/>
      <c r="N29" s="1"/>
      <c r="O29" s="1"/>
      <c r="P29" s="288"/>
      <c r="Q29" s="288"/>
      <c r="R29" s="288"/>
    </row>
    <row r="30" spans="1:21" ht="12.75" customHeight="1">
      <c r="A30" s="4"/>
      <c r="B30" s="1"/>
      <c r="C30" s="1"/>
      <c r="D30" s="1"/>
      <c r="E30" s="1"/>
      <c r="F30" s="1"/>
      <c r="G30" s="1"/>
      <c r="H30" s="1"/>
      <c r="I30" s="1"/>
      <c r="J30" s="1"/>
      <c r="K30" s="1"/>
      <c r="L30" s="1"/>
      <c r="M30" s="1" t="s">
        <v>7</v>
      </c>
      <c r="N30" s="36"/>
      <c r="O30" s="36"/>
      <c r="P30" s="297"/>
      <c r="Q30" s="298"/>
      <c r="R30" s="298"/>
      <c r="S30" s="34"/>
    </row>
    <row r="31" spans="1:21" ht="12.75" customHeight="1">
      <c r="A31" s="30"/>
      <c r="B31" s="1"/>
      <c r="C31" s="1"/>
      <c r="D31" s="1"/>
      <c r="E31" s="1"/>
      <c r="F31" s="1"/>
      <c r="G31" s="1"/>
      <c r="H31" s="1"/>
      <c r="I31" s="1"/>
      <c r="J31" s="1"/>
      <c r="K31" s="1"/>
      <c r="L31" s="1"/>
      <c r="M31" s="1"/>
      <c r="N31" s="36"/>
      <c r="O31" s="36"/>
      <c r="P31" s="297"/>
      <c r="Q31" s="298"/>
      <c r="R31" s="298"/>
      <c r="S31" s="34"/>
    </row>
    <row r="32" spans="1:21">
      <c r="A32" s="1"/>
      <c r="B32" s="1"/>
      <c r="C32" s="1"/>
      <c r="D32" s="1"/>
      <c r="E32" s="1"/>
      <c r="F32" s="1"/>
      <c r="G32" s="1"/>
      <c r="H32" s="1"/>
      <c r="I32" s="1"/>
      <c r="J32" s="1"/>
      <c r="K32" s="1"/>
      <c r="L32" s="1"/>
      <c r="M32" s="1"/>
      <c r="N32" s="1"/>
      <c r="O32" s="1"/>
      <c r="P32" s="288"/>
      <c r="Q32" s="288"/>
      <c r="R32" s="288"/>
    </row>
    <row r="33" spans="1:18">
      <c r="A33" s="1"/>
      <c r="B33" s="1"/>
      <c r="C33" s="1"/>
      <c r="D33" s="1"/>
      <c r="E33" s="1"/>
      <c r="F33" s="1"/>
      <c r="G33" s="1"/>
      <c r="H33" s="1"/>
      <c r="I33" s="1"/>
      <c r="J33" s="1"/>
      <c r="K33" s="1"/>
      <c r="L33" s="1"/>
      <c r="M33" s="1"/>
      <c r="N33" s="1"/>
      <c r="O33" s="1"/>
      <c r="P33" s="288"/>
      <c r="Q33" s="288"/>
      <c r="R33" s="288"/>
    </row>
    <row r="34" spans="1:18">
      <c r="A34" s="1"/>
      <c r="B34" s="1"/>
      <c r="C34" s="1"/>
      <c r="D34" s="1"/>
      <c r="E34" s="1"/>
      <c r="F34" s="1"/>
      <c r="G34" s="1"/>
      <c r="H34" s="1"/>
      <c r="I34" s="1"/>
      <c r="J34" s="1"/>
      <c r="K34" s="1"/>
      <c r="L34" s="1"/>
      <c r="M34" s="1"/>
      <c r="N34" s="1"/>
      <c r="O34" s="1"/>
      <c r="P34" s="288"/>
      <c r="Q34" s="288"/>
      <c r="R34" s="288"/>
    </row>
    <row r="35" spans="1:18">
      <c r="A35" s="1"/>
      <c r="B35" s="1"/>
      <c r="C35" s="1"/>
      <c r="D35" s="1"/>
      <c r="E35" s="1"/>
      <c r="F35" s="1"/>
      <c r="G35" s="1"/>
      <c r="H35" s="1"/>
      <c r="I35" s="1"/>
      <c r="J35" s="1"/>
      <c r="K35" s="1"/>
      <c r="L35" s="1"/>
      <c r="M35" s="1"/>
      <c r="N35" s="1"/>
      <c r="O35" s="1"/>
      <c r="P35" s="288"/>
      <c r="Q35" s="288"/>
      <c r="R35" s="288"/>
    </row>
    <row r="36" spans="1:18">
      <c r="A36" s="1"/>
      <c r="B36" s="1"/>
      <c r="C36" s="1"/>
      <c r="D36" s="1"/>
      <c r="E36" s="1"/>
      <c r="F36" s="1"/>
      <c r="G36" s="1"/>
      <c r="H36" s="1"/>
      <c r="I36" s="1"/>
      <c r="J36" s="1"/>
      <c r="K36" s="1"/>
      <c r="L36" s="1"/>
      <c r="M36" s="1"/>
      <c r="N36" s="1"/>
      <c r="O36" s="1"/>
      <c r="P36" s="288"/>
      <c r="Q36" s="288"/>
      <c r="R36" s="288"/>
    </row>
    <row r="37" spans="1:18">
      <c r="N37" s="1"/>
      <c r="O37" s="1"/>
      <c r="P37" s="288"/>
      <c r="Q37" s="288"/>
      <c r="R37" s="288"/>
    </row>
  </sheetData>
  <mergeCells count="24">
    <mergeCell ref="A23:A24"/>
    <mergeCell ref="B4:H4"/>
    <mergeCell ref="I4:O4"/>
    <mergeCell ref="P1:R1"/>
    <mergeCell ref="A13:A14"/>
    <mergeCell ref="A21:A22"/>
    <mergeCell ref="B5:B6"/>
    <mergeCell ref="C5:C6"/>
    <mergeCell ref="D5:D6"/>
    <mergeCell ref="E5:E6"/>
    <mergeCell ref="F5:F6"/>
    <mergeCell ref="G5:G6"/>
    <mergeCell ref="H5:H6"/>
    <mergeCell ref="I5:I6"/>
    <mergeCell ref="J5:J6"/>
    <mergeCell ref="A2:R2"/>
    <mergeCell ref="K5:K6"/>
    <mergeCell ref="P4:P6"/>
    <mergeCell ref="Q4:Q6"/>
    <mergeCell ref="R4:R6"/>
    <mergeCell ref="L5:L6"/>
    <mergeCell ref="M5:M6"/>
    <mergeCell ref="N5:N6"/>
    <mergeCell ref="O5:O6"/>
  </mergeCells>
  <phoneticPr fontId="0" type="noConversion"/>
  <pageMargins left="0" right="0" top="0" bottom="0" header="0.51181102362204722" footer="0.51181102362204722"/>
  <pageSetup paperSize="9" scale="84" fitToHeight="0"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N36"/>
  <sheetViews>
    <sheetView zoomScale="85" zoomScaleNormal="85" workbookViewId="0">
      <selection activeCell="D11" sqref="D11"/>
    </sheetView>
  </sheetViews>
  <sheetFormatPr defaultRowHeight="12"/>
  <cols>
    <col min="1" max="1" width="4.85546875" style="58" customWidth="1"/>
    <col min="2" max="2" width="60.85546875" style="58" customWidth="1"/>
    <col min="3" max="3" width="13.5703125" style="58" customWidth="1"/>
    <col min="4" max="7" width="12.7109375" style="58" customWidth="1"/>
    <col min="8" max="16384" width="9.140625" style="58"/>
  </cols>
  <sheetData>
    <row r="1" spans="1:14">
      <c r="A1" s="394" t="s">
        <v>94</v>
      </c>
    </row>
    <row r="2" spans="1:14" ht="6.75" customHeight="1">
      <c r="A2" s="437"/>
    </row>
    <row r="3" spans="1:14" ht="27.75" customHeight="1">
      <c r="A3" s="545" t="s">
        <v>124</v>
      </c>
      <c r="B3" s="545"/>
      <c r="C3" s="545"/>
      <c r="D3" s="545"/>
      <c r="E3" s="545"/>
      <c r="F3" s="545"/>
      <c r="G3" s="545"/>
      <c r="H3" s="545"/>
      <c r="I3" s="545"/>
      <c r="J3" s="545"/>
      <c r="K3" s="545"/>
      <c r="L3" s="545"/>
      <c r="M3" s="545"/>
      <c r="N3" s="545"/>
    </row>
    <row r="4" spans="1:14" ht="12" customHeight="1" thickBot="1">
      <c r="A4" s="544"/>
      <c r="B4" s="544"/>
      <c r="C4" s="544"/>
      <c r="D4" s="544"/>
    </row>
    <row r="5" spans="1:14">
      <c r="A5" s="54"/>
      <c r="B5" s="172"/>
      <c r="C5" s="549" t="s">
        <v>86</v>
      </c>
      <c r="D5" s="549"/>
      <c r="E5" s="549"/>
      <c r="F5" s="549"/>
      <c r="G5" s="549"/>
      <c r="H5" s="550"/>
    </row>
    <row r="6" spans="1:14" ht="12.75" customHeight="1">
      <c r="A6" s="431" t="s">
        <v>12</v>
      </c>
      <c r="B6" s="397" t="s">
        <v>62</v>
      </c>
      <c r="C6" s="557" t="s">
        <v>87</v>
      </c>
      <c r="D6" s="553"/>
      <c r="E6" s="554" t="s">
        <v>88</v>
      </c>
      <c r="F6" s="553"/>
      <c r="G6" s="555" t="s">
        <v>35</v>
      </c>
      <c r="H6" s="546" t="s">
        <v>43</v>
      </c>
    </row>
    <row r="7" spans="1:14" ht="24.75" customHeight="1" thickBot="1">
      <c r="A7" s="432"/>
      <c r="B7" s="399"/>
      <c r="C7" s="433" t="s">
        <v>89</v>
      </c>
      <c r="D7" s="400" t="s">
        <v>90</v>
      </c>
      <c r="E7" s="400" t="s">
        <v>90</v>
      </c>
      <c r="F7" s="401" t="s">
        <v>91</v>
      </c>
      <c r="G7" s="556"/>
      <c r="H7" s="547"/>
    </row>
    <row r="8" spans="1:14" ht="15" customHeight="1">
      <c r="A8" s="434">
        <v>1</v>
      </c>
      <c r="B8" s="403" t="s">
        <v>63</v>
      </c>
      <c r="C8" s="404">
        <v>0</v>
      </c>
      <c r="D8" s="405">
        <v>0</v>
      </c>
      <c r="E8" s="123">
        <v>1</v>
      </c>
      <c r="F8" s="123">
        <v>89</v>
      </c>
      <c r="G8" s="438">
        <v>90</v>
      </c>
      <c r="H8" s="439">
        <v>4.2996369195490158E-3</v>
      </c>
    </row>
    <row r="9" spans="1:14" ht="15" customHeight="1">
      <c r="A9" s="411">
        <v>2</v>
      </c>
      <c r="B9" s="408" t="s">
        <v>64</v>
      </c>
      <c r="C9" s="223">
        <v>0</v>
      </c>
      <c r="D9" s="118">
        <v>0</v>
      </c>
      <c r="E9" s="122">
        <v>0</v>
      </c>
      <c r="F9" s="122">
        <v>26</v>
      </c>
      <c r="G9" s="438">
        <v>26</v>
      </c>
      <c r="H9" s="440">
        <v>1.2421173323141602E-3</v>
      </c>
    </row>
    <row r="10" spans="1:14" ht="15" customHeight="1">
      <c r="A10" s="411">
        <v>3</v>
      </c>
      <c r="B10" s="408" t="s">
        <v>65</v>
      </c>
      <c r="C10" s="223">
        <v>18</v>
      </c>
      <c r="D10" s="118">
        <v>0</v>
      </c>
      <c r="E10" s="122">
        <v>1</v>
      </c>
      <c r="F10" s="122">
        <v>983</v>
      </c>
      <c r="G10" s="438">
        <v>1002</v>
      </c>
      <c r="H10" s="440">
        <v>4.7869291037645707E-2</v>
      </c>
    </row>
    <row r="11" spans="1:14" ht="15" customHeight="1">
      <c r="A11" s="411">
        <v>4</v>
      </c>
      <c r="B11" s="408" t="s">
        <v>66</v>
      </c>
      <c r="C11" s="179">
        <v>0</v>
      </c>
      <c r="D11" s="129">
        <v>0</v>
      </c>
      <c r="E11" s="130">
        <v>0</v>
      </c>
      <c r="F11" s="122">
        <v>7</v>
      </c>
      <c r="G11" s="438">
        <v>7</v>
      </c>
      <c r="H11" s="440">
        <v>3.3441620485381233E-4</v>
      </c>
    </row>
    <row r="12" spans="1:14" ht="26.25" customHeight="1">
      <c r="A12" s="411">
        <v>5</v>
      </c>
      <c r="B12" s="408" t="s">
        <v>67</v>
      </c>
      <c r="C12" s="223">
        <v>0</v>
      </c>
      <c r="D12" s="118">
        <v>0</v>
      </c>
      <c r="E12" s="122">
        <v>0</v>
      </c>
      <c r="F12" s="122">
        <v>6</v>
      </c>
      <c r="G12" s="438">
        <v>6</v>
      </c>
      <c r="H12" s="440">
        <v>2.866424613032677E-4</v>
      </c>
    </row>
    <row r="13" spans="1:14" ht="15" customHeight="1">
      <c r="A13" s="411">
        <v>6</v>
      </c>
      <c r="B13" s="408" t="s">
        <v>68</v>
      </c>
      <c r="C13" s="180">
        <v>0</v>
      </c>
      <c r="D13" s="405">
        <v>1</v>
      </c>
      <c r="E13" s="123">
        <v>10</v>
      </c>
      <c r="F13" s="123">
        <v>793</v>
      </c>
      <c r="G13" s="438">
        <v>804</v>
      </c>
      <c r="H13" s="440">
        <v>3.8410089814637872E-2</v>
      </c>
    </row>
    <row r="14" spans="1:14" ht="24.75" customHeight="1">
      <c r="A14" s="411">
        <v>7</v>
      </c>
      <c r="B14" s="408" t="s">
        <v>69</v>
      </c>
      <c r="C14" s="179">
        <v>0</v>
      </c>
      <c r="D14" s="118">
        <v>5</v>
      </c>
      <c r="E14" s="122">
        <v>41</v>
      </c>
      <c r="F14" s="122">
        <v>3216</v>
      </c>
      <c r="G14" s="438">
        <v>3262</v>
      </c>
      <c r="H14" s="440">
        <v>0.15583795146187654</v>
      </c>
    </row>
    <row r="15" spans="1:14" ht="15" customHeight="1">
      <c r="A15" s="411">
        <v>8</v>
      </c>
      <c r="B15" s="408" t="s">
        <v>70</v>
      </c>
      <c r="C15" s="179">
        <v>0</v>
      </c>
      <c r="D15" s="118">
        <v>0</v>
      </c>
      <c r="E15" s="118">
        <v>17</v>
      </c>
      <c r="F15" s="122">
        <v>978</v>
      </c>
      <c r="G15" s="438">
        <v>995</v>
      </c>
      <c r="H15" s="440">
        <v>4.7534874832791896E-2</v>
      </c>
    </row>
    <row r="16" spans="1:14" ht="25.5" customHeight="1">
      <c r="A16" s="411">
        <v>9</v>
      </c>
      <c r="B16" s="408" t="s">
        <v>71</v>
      </c>
      <c r="C16" s="223">
        <v>0</v>
      </c>
      <c r="D16" s="118">
        <v>333</v>
      </c>
      <c r="E16" s="122">
        <v>4675</v>
      </c>
      <c r="F16" s="122">
        <v>3421</v>
      </c>
      <c r="G16" s="438">
        <v>8429</v>
      </c>
      <c r="H16" s="440">
        <v>0.40268488438754063</v>
      </c>
    </row>
    <row r="17" spans="1:8" ht="15" customHeight="1">
      <c r="A17" s="411">
        <v>10</v>
      </c>
      <c r="B17" s="408" t="s">
        <v>72</v>
      </c>
      <c r="C17" s="223">
        <v>0</v>
      </c>
      <c r="D17" s="118">
        <v>1</v>
      </c>
      <c r="E17" s="122">
        <v>1</v>
      </c>
      <c r="F17" s="122">
        <v>362</v>
      </c>
      <c r="G17" s="438">
        <v>364</v>
      </c>
      <c r="H17" s="440">
        <v>1.7389642652398243E-2</v>
      </c>
    </row>
    <row r="18" spans="1:8" ht="15" customHeight="1">
      <c r="A18" s="411">
        <v>11</v>
      </c>
      <c r="B18" s="408" t="s">
        <v>73</v>
      </c>
      <c r="C18" s="223">
        <v>0</v>
      </c>
      <c r="D18" s="118">
        <v>0</v>
      </c>
      <c r="E18" s="122">
        <v>1</v>
      </c>
      <c r="F18" s="122">
        <v>914</v>
      </c>
      <c r="G18" s="438">
        <v>915</v>
      </c>
      <c r="H18" s="440">
        <v>4.371297534874833E-2</v>
      </c>
    </row>
    <row r="19" spans="1:8" ht="15" customHeight="1">
      <c r="A19" s="411">
        <v>12</v>
      </c>
      <c r="B19" s="408" t="s">
        <v>74</v>
      </c>
      <c r="C19" s="223">
        <v>0</v>
      </c>
      <c r="D19" s="118">
        <v>4</v>
      </c>
      <c r="E19" s="122">
        <v>8</v>
      </c>
      <c r="F19" s="122">
        <v>188</v>
      </c>
      <c r="G19" s="438">
        <v>200</v>
      </c>
      <c r="H19" s="440">
        <v>9.5547487101089248E-3</v>
      </c>
    </row>
    <row r="20" spans="1:8" ht="15" customHeight="1">
      <c r="A20" s="411">
        <v>13</v>
      </c>
      <c r="B20" s="408" t="s">
        <v>75</v>
      </c>
      <c r="C20" s="223">
        <v>0</v>
      </c>
      <c r="D20" s="118">
        <v>0</v>
      </c>
      <c r="E20" s="122">
        <v>3</v>
      </c>
      <c r="F20" s="122">
        <v>831</v>
      </c>
      <c r="G20" s="438">
        <v>834</v>
      </c>
      <c r="H20" s="440">
        <v>3.9843302121154216E-2</v>
      </c>
    </row>
    <row r="21" spans="1:8" ht="15" customHeight="1">
      <c r="A21" s="411">
        <v>14</v>
      </c>
      <c r="B21" s="408" t="s">
        <v>76</v>
      </c>
      <c r="C21" s="223">
        <v>0</v>
      </c>
      <c r="D21" s="118">
        <v>1</v>
      </c>
      <c r="E21" s="122">
        <v>22</v>
      </c>
      <c r="F21" s="122">
        <v>892</v>
      </c>
      <c r="G21" s="438">
        <v>915</v>
      </c>
      <c r="H21" s="440">
        <v>4.371297534874833E-2</v>
      </c>
    </row>
    <row r="22" spans="1:8" ht="15" customHeight="1">
      <c r="A22" s="435">
        <v>15</v>
      </c>
      <c r="B22" s="408" t="s">
        <v>77</v>
      </c>
      <c r="C22" s="223">
        <v>0</v>
      </c>
      <c r="D22" s="118">
        <v>0</v>
      </c>
      <c r="E22" s="122">
        <v>1</v>
      </c>
      <c r="F22" s="122">
        <v>544</v>
      </c>
      <c r="G22" s="438">
        <v>545</v>
      </c>
      <c r="H22" s="440">
        <v>2.6036690235046817E-2</v>
      </c>
    </row>
    <row r="23" spans="1:8" ht="15" customHeight="1">
      <c r="A23" s="411">
        <v>16</v>
      </c>
      <c r="B23" s="408" t="s">
        <v>78</v>
      </c>
      <c r="C23" s="223">
        <v>0</v>
      </c>
      <c r="D23" s="118">
        <v>2</v>
      </c>
      <c r="E23" s="122">
        <v>0</v>
      </c>
      <c r="F23" s="122">
        <v>359</v>
      </c>
      <c r="G23" s="438">
        <v>361</v>
      </c>
      <c r="H23" s="440">
        <v>1.7246321421746608E-2</v>
      </c>
    </row>
    <row r="24" spans="1:8" ht="26.25" customHeight="1">
      <c r="A24" s="435">
        <v>17</v>
      </c>
      <c r="B24" s="408" t="s">
        <v>79</v>
      </c>
      <c r="C24" s="223">
        <v>0</v>
      </c>
      <c r="D24" s="118">
        <v>0</v>
      </c>
      <c r="E24" s="122">
        <v>2</v>
      </c>
      <c r="F24" s="122">
        <v>275</v>
      </c>
      <c r="G24" s="438">
        <v>277</v>
      </c>
      <c r="H24" s="440">
        <v>1.3233326963500859E-2</v>
      </c>
    </row>
    <row r="25" spans="1:8" ht="15" customHeight="1">
      <c r="A25" s="411">
        <v>18</v>
      </c>
      <c r="B25" s="408" t="s">
        <v>80</v>
      </c>
      <c r="C25" s="223">
        <v>0</v>
      </c>
      <c r="D25" s="118">
        <v>1</v>
      </c>
      <c r="E25" s="122">
        <v>12</v>
      </c>
      <c r="F25" s="122">
        <v>440</v>
      </c>
      <c r="G25" s="438">
        <v>453</v>
      </c>
      <c r="H25" s="440">
        <v>2.1641505828396714E-2</v>
      </c>
    </row>
    <row r="26" spans="1:8" ht="15" customHeight="1">
      <c r="A26" s="411">
        <v>19</v>
      </c>
      <c r="B26" s="408" t="s">
        <v>81</v>
      </c>
      <c r="C26" s="223">
        <v>0</v>
      </c>
      <c r="D26" s="118">
        <v>1</v>
      </c>
      <c r="E26" s="122">
        <v>12</v>
      </c>
      <c r="F26" s="122">
        <v>437</v>
      </c>
      <c r="G26" s="438">
        <v>450</v>
      </c>
      <c r="H26" s="440">
        <v>2.1498184597745079E-2</v>
      </c>
    </row>
    <row r="27" spans="1:8" ht="37.5" customHeight="1">
      <c r="A27" s="435">
        <v>20</v>
      </c>
      <c r="B27" s="408" t="s">
        <v>82</v>
      </c>
      <c r="C27" s="223">
        <v>0</v>
      </c>
      <c r="D27" s="118">
        <v>0</v>
      </c>
      <c r="E27" s="122">
        <v>0</v>
      </c>
      <c r="F27" s="122">
        <v>26</v>
      </c>
      <c r="G27" s="438">
        <v>26</v>
      </c>
      <c r="H27" s="440">
        <v>1.2421173323141602E-3</v>
      </c>
    </row>
    <row r="28" spans="1:8" ht="15" customHeight="1">
      <c r="A28" s="411">
        <v>21</v>
      </c>
      <c r="B28" s="408" t="s">
        <v>83</v>
      </c>
      <c r="C28" s="223">
        <v>0</v>
      </c>
      <c r="D28" s="118">
        <v>0</v>
      </c>
      <c r="E28" s="122">
        <v>0</v>
      </c>
      <c r="F28" s="122">
        <v>11</v>
      </c>
      <c r="G28" s="438">
        <v>11</v>
      </c>
      <c r="H28" s="440">
        <v>5.2551117905599084E-4</v>
      </c>
    </row>
    <row r="29" spans="1:8" ht="15" customHeight="1">
      <c r="A29" s="411">
        <v>22</v>
      </c>
      <c r="B29" s="411" t="s">
        <v>84</v>
      </c>
      <c r="C29" s="223">
        <v>0</v>
      </c>
      <c r="D29" s="118">
        <v>4</v>
      </c>
      <c r="E29" s="122">
        <v>10</v>
      </c>
      <c r="F29" s="122">
        <v>941</v>
      </c>
      <c r="G29" s="438">
        <v>955</v>
      </c>
      <c r="H29" s="440">
        <v>4.5623925090770109E-2</v>
      </c>
    </row>
    <row r="30" spans="1:8" ht="15" customHeight="1" thickBot="1">
      <c r="A30" s="413">
        <v>23</v>
      </c>
      <c r="B30" s="413" t="s">
        <v>85</v>
      </c>
      <c r="C30" s="414">
        <v>0</v>
      </c>
      <c r="D30" s="133">
        <v>0</v>
      </c>
      <c r="E30" s="415">
        <v>0</v>
      </c>
      <c r="F30" s="122">
        <v>5</v>
      </c>
      <c r="G30" s="438">
        <v>5</v>
      </c>
      <c r="H30" s="441">
        <v>2.388687177527231E-4</v>
      </c>
    </row>
    <row r="31" spans="1:8" ht="15" customHeight="1" thickBot="1">
      <c r="A31" s="417"/>
      <c r="B31" s="418" t="s">
        <v>35</v>
      </c>
      <c r="C31" s="419">
        <v>18</v>
      </c>
      <c r="D31" s="420">
        <v>353</v>
      </c>
      <c r="E31" s="420">
        <v>4817</v>
      </c>
      <c r="F31" s="420">
        <v>15744</v>
      </c>
      <c r="G31" s="442">
        <v>20932</v>
      </c>
      <c r="H31" s="443">
        <v>1</v>
      </c>
    </row>
    <row r="32" spans="1:8">
      <c r="F32" s="225"/>
      <c r="G32" s="107"/>
      <c r="H32" s="444"/>
    </row>
    <row r="33" spans="1:8">
      <c r="A33" s="58" t="s">
        <v>121</v>
      </c>
      <c r="G33" s="323" t="s">
        <v>38</v>
      </c>
      <c r="H33" s="444"/>
    </row>
    <row r="34" spans="1:8">
      <c r="A34" s="147"/>
      <c r="B34" s="324">
        <v>44559</v>
      </c>
      <c r="C34" s="147"/>
      <c r="G34" s="225" t="s">
        <v>39</v>
      </c>
      <c r="H34" s="444"/>
    </row>
    <row r="35" spans="1:8">
      <c r="H35" s="444"/>
    </row>
    <row r="36" spans="1:8">
      <c r="H36" s="444"/>
    </row>
  </sheetData>
  <mergeCells count="8">
    <mergeCell ref="H6:H7"/>
    <mergeCell ref="C5:H5"/>
    <mergeCell ref="H3:N3"/>
    <mergeCell ref="A4:D4"/>
    <mergeCell ref="C6:D6"/>
    <mergeCell ref="E6:F6"/>
    <mergeCell ref="G6:G7"/>
    <mergeCell ref="A3:G3"/>
  </mergeCells>
  <pageMargins left="0.31496062992125984" right="0.31496062992125984" top="0.35433070866141736" bottom="0.15748031496062992" header="0.31496062992125984" footer="0.31496062992125984"/>
  <pageSetup paperSize="9" scale="74" orientation="landscape" r:id="rId1"/>
</worksheet>
</file>

<file path=xl/worksheets/sheet11.xml><?xml version="1.0" encoding="utf-8"?>
<worksheet xmlns="http://schemas.openxmlformats.org/spreadsheetml/2006/main" xmlns:r="http://schemas.openxmlformats.org/officeDocument/2006/relationships">
  <dimension ref="A1:N34"/>
  <sheetViews>
    <sheetView topLeftCell="A6" zoomScale="55" zoomScaleNormal="55" workbookViewId="0">
      <selection activeCell="K28" sqref="K28"/>
    </sheetView>
  </sheetViews>
  <sheetFormatPr defaultRowHeight="12"/>
  <cols>
    <col min="1" max="1" width="5.42578125" style="58" customWidth="1"/>
    <col min="2" max="2" width="58" style="58" customWidth="1"/>
    <col min="3" max="3" width="14.42578125" style="58" customWidth="1"/>
    <col min="4" max="6" width="12.7109375" style="58" customWidth="1"/>
    <col min="7" max="7" width="11.85546875" style="58" bestFit="1" customWidth="1"/>
    <col min="8" max="8" width="13.28515625" style="58" customWidth="1"/>
    <col min="9" max="16384" width="9.140625" style="58"/>
  </cols>
  <sheetData>
    <row r="1" spans="1:14">
      <c r="A1" s="445" t="s">
        <v>95</v>
      </c>
    </row>
    <row r="2" spans="1:14">
      <c r="A2" s="437"/>
    </row>
    <row r="3" spans="1:14" ht="31.5" customHeight="1">
      <c r="A3" s="545" t="s">
        <v>125</v>
      </c>
      <c r="B3" s="545"/>
      <c r="C3" s="545"/>
      <c r="D3" s="545"/>
      <c r="E3" s="545"/>
      <c r="F3" s="545"/>
      <c r="G3" s="545"/>
      <c r="H3" s="545"/>
      <c r="I3" s="545"/>
      <c r="J3" s="545"/>
      <c r="K3" s="545"/>
      <c r="L3" s="545"/>
      <c r="M3" s="545"/>
      <c r="N3" s="545"/>
    </row>
    <row r="4" spans="1:14" ht="9.75" customHeight="1" thickBot="1">
      <c r="A4" s="544"/>
      <c r="B4" s="544"/>
      <c r="C4" s="544"/>
      <c r="D4" s="544"/>
    </row>
    <row r="5" spans="1:14" ht="11.25" customHeight="1">
      <c r="A5" s="54"/>
      <c r="B5" s="172"/>
      <c r="C5" s="549" t="s">
        <v>86</v>
      </c>
      <c r="D5" s="549"/>
      <c r="E5" s="549"/>
      <c r="F5" s="549"/>
      <c r="G5" s="549"/>
      <c r="H5" s="550"/>
    </row>
    <row r="6" spans="1:14" ht="15" customHeight="1">
      <c r="A6" s="431" t="s">
        <v>12</v>
      </c>
      <c r="B6" s="397" t="s">
        <v>62</v>
      </c>
      <c r="C6" s="557" t="s">
        <v>87</v>
      </c>
      <c r="D6" s="553"/>
      <c r="E6" s="554" t="s">
        <v>88</v>
      </c>
      <c r="F6" s="553"/>
      <c r="G6" s="555" t="s">
        <v>35</v>
      </c>
      <c r="H6" s="546" t="s">
        <v>43</v>
      </c>
    </row>
    <row r="7" spans="1:14" ht="23.25" customHeight="1" thickBot="1">
      <c r="A7" s="399"/>
      <c r="B7" s="432"/>
      <c r="C7" s="433" t="s">
        <v>89</v>
      </c>
      <c r="D7" s="400" t="s">
        <v>90</v>
      </c>
      <c r="E7" s="400" t="s">
        <v>90</v>
      </c>
      <c r="F7" s="401" t="s">
        <v>91</v>
      </c>
      <c r="G7" s="556"/>
      <c r="H7" s="547"/>
    </row>
    <row r="8" spans="1:14" ht="18.75" customHeight="1">
      <c r="A8" s="411">
        <v>1</v>
      </c>
      <c r="B8" s="446" t="s">
        <v>63</v>
      </c>
      <c r="C8" s="404">
        <v>0</v>
      </c>
      <c r="D8" s="405">
        <v>0</v>
      </c>
      <c r="E8" s="123">
        <v>1</v>
      </c>
      <c r="F8" s="123">
        <v>106</v>
      </c>
      <c r="G8" s="195">
        <v>107</v>
      </c>
      <c r="H8" s="447">
        <v>4.6950416849495394E-3</v>
      </c>
    </row>
    <row r="9" spans="1:14" ht="15" customHeight="1">
      <c r="A9" s="411">
        <v>2</v>
      </c>
      <c r="B9" s="408" t="s">
        <v>64</v>
      </c>
      <c r="C9" s="223">
        <v>0</v>
      </c>
      <c r="D9" s="118">
        <v>0</v>
      </c>
      <c r="E9" s="122">
        <v>0</v>
      </c>
      <c r="F9" s="122">
        <v>30</v>
      </c>
      <c r="G9" s="168">
        <v>30</v>
      </c>
      <c r="H9" s="448">
        <v>1.3163668275559457E-3</v>
      </c>
    </row>
    <row r="10" spans="1:14" ht="15" customHeight="1">
      <c r="A10" s="411">
        <v>3</v>
      </c>
      <c r="B10" s="408" t="s">
        <v>65</v>
      </c>
      <c r="C10" s="223">
        <v>17</v>
      </c>
      <c r="D10" s="118">
        <v>0</v>
      </c>
      <c r="E10" s="122">
        <v>1</v>
      </c>
      <c r="F10" s="122">
        <v>1109</v>
      </c>
      <c r="G10" s="168">
        <v>1127</v>
      </c>
      <c r="H10" s="448">
        <v>4.9451513821851686E-2</v>
      </c>
    </row>
    <row r="11" spans="1:14" ht="15" customHeight="1">
      <c r="A11" s="411">
        <v>4</v>
      </c>
      <c r="B11" s="408" t="s">
        <v>66</v>
      </c>
      <c r="C11" s="179">
        <v>0</v>
      </c>
      <c r="D11" s="129">
        <v>0</v>
      </c>
      <c r="E11" s="130">
        <v>0</v>
      </c>
      <c r="F11" s="122">
        <v>8</v>
      </c>
      <c r="G11" s="168">
        <v>8</v>
      </c>
      <c r="H11" s="448">
        <v>3.5103115401491884E-4</v>
      </c>
    </row>
    <row r="12" spans="1:14" ht="24.75" customHeight="1">
      <c r="A12" s="411">
        <v>5</v>
      </c>
      <c r="B12" s="408" t="s">
        <v>67</v>
      </c>
      <c r="C12" s="223">
        <v>0</v>
      </c>
      <c r="D12" s="118">
        <v>0</v>
      </c>
      <c r="E12" s="122">
        <v>0</v>
      </c>
      <c r="F12" s="122">
        <v>7</v>
      </c>
      <c r="G12" s="168">
        <v>7</v>
      </c>
      <c r="H12" s="448">
        <v>3.0715225976305399E-4</v>
      </c>
    </row>
    <row r="13" spans="1:14" ht="15" customHeight="1">
      <c r="A13" s="411">
        <v>6</v>
      </c>
      <c r="B13" s="408" t="s">
        <v>68</v>
      </c>
      <c r="C13" s="179">
        <v>0</v>
      </c>
      <c r="D13" s="118">
        <v>2</v>
      </c>
      <c r="E13" s="122">
        <v>8</v>
      </c>
      <c r="F13" s="122">
        <v>951</v>
      </c>
      <c r="G13" s="168">
        <v>961</v>
      </c>
      <c r="H13" s="448">
        <v>4.2167617376042126E-2</v>
      </c>
    </row>
    <row r="14" spans="1:14" ht="26.25" customHeight="1">
      <c r="A14" s="411">
        <v>7</v>
      </c>
      <c r="B14" s="408" t="s">
        <v>69</v>
      </c>
      <c r="C14" s="179">
        <v>0</v>
      </c>
      <c r="D14" s="118">
        <v>10</v>
      </c>
      <c r="E14" s="122">
        <v>41</v>
      </c>
      <c r="F14" s="122">
        <v>3704</v>
      </c>
      <c r="G14" s="168">
        <v>3755</v>
      </c>
      <c r="H14" s="448">
        <v>0.16476524791575253</v>
      </c>
    </row>
    <row r="15" spans="1:14" ht="15" customHeight="1">
      <c r="A15" s="411">
        <v>8</v>
      </c>
      <c r="B15" s="408" t="s">
        <v>70</v>
      </c>
      <c r="C15" s="179">
        <v>0</v>
      </c>
      <c r="D15" s="118">
        <v>0</v>
      </c>
      <c r="E15" s="118">
        <v>18</v>
      </c>
      <c r="F15" s="122">
        <v>1129</v>
      </c>
      <c r="G15" s="168">
        <v>1147</v>
      </c>
      <c r="H15" s="448">
        <v>5.0329091706888984E-2</v>
      </c>
    </row>
    <row r="16" spans="1:14" ht="15" customHeight="1">
      <c r="A16" s="411">
        <v>9</v>
      </c>
      <c r="B16" s="408" t="s">
        <v>71</v>
      </c>
      <c r="C16" s="223">
        <v>0</v>
      </c>
      <c r="D16" s="118">
        <v>52</v>
      </c>
      <c r="E16" s="122">
        <v>4681</v>
      </c>
      <c r="F16" s="122">
        <v>3715</v>
      </c>
      <c r="G16" s="168">
        <v>8448</v>
      </c>
      <c r="H16" s="448">
        <v>0.37068889863975429</v>
      </c>
    </row>
    <row r="17" spans="1:8" ht="15" customHeight="1">
      <c r="A17" s="411">
        <v>10</v>
      </c>
      <c r="B17" s="408" t="s">
        <v>72</v>
      </c>
      <c r="C17" s="223">
        <v>0</v>
      </c>
      <c r="D17" s="118">
        <v>0</v>
      </c>
      <c r="E17" s="122">
        <v>1</v>
      </c>
      <c r="F17" s="122">
        <v>425</v>
      </c>
      <c r="G17" s="168">
        <v>426</v>
      </c>
      <c r="H17" s="448">
        <v>1.8692408951294426E-2</v>
      </c>
    </row>
    <row r="18" spans="1:8" ht="15" customHeight="1">
      <c r="A18" s="411">
        <v>11</v>
      </c>
      <c r="B18" s="408" t="s">
        <v>73</v>
      </c>
      <c r="C18" s="223">
        <v>0</v>
      </c>
      <c r="D18" s="118">
        <v>0</v>
      </c>
      <c r="E18" s="122">
        <v>1</v>
      </c>
      <c r="F18" s="122">
        <v>1003</v>
      </c>
      <c r="G18" s="168">
        <v>1004</v>
      </c>
      <c r="H18" s="448">
        <v>4.4054409828872314E-2</v>
      </c>
    </row>
    <row r="19" spans="1:8" ht="15" customHeight="1">
      <c r="A19" s="411">
        <v>12</v>
      </c>
      <c r="B19" s="408" t="s">
        <v>74</v>
      </c>
      <c r="C19" s="223">
        <v>0</v>
      </c>
      <c r="D19" s="118">
        <v>1</v>
      </c>
      <c r="E19" s="122">
        <v>8</v>
      </c>
      <c r="F19" s="122">
        <v>203</v>
      </c>
      <c r="G19" s="168">
        <v>212</v>
      </c>
      <c r="H19" s="448">
        <v>9.3023255813953487E-3</v>
      </c>
    </row>
    <row r="20" spans="1:8" ht="15" customHeight="1">
      <c r="A20" s="411">
        <v>13</v>
      </c>
      <c r="B20" s="408" t="s">
        <v>75</v>
      </c>
      <c r="C20" s="223">
        <v>0</v>
      </c>
      <c r="D20" s="118">
        <v>0</v>
      </c>
      <c r="E20" s="122">
        <v>3</v>
      </c>
      <c r="F20" s="122">
        <v>999</v>
      </c>
      <c r="G20" s="168">
        <v>1002</v>
      </c>
      <c r="H20" s="448">
        <v>4.3966652040368585E-2</v>
      </c>
    </row>
    <row r="21" spans="1:8" ht="15" customHeight="1">
      <c r="A21" s="411">
        <v>14</v>
      </c>
      <c r="B21" s="408" t="s">
        <v>76</v>
      </c>
      <c r="C21" s="223">
        <v>0</v>
      </c>
      <c r="D21" s="118">
        <v>0</v>
      </c>
      <c r="E21" s="122">
        <v>22</v>
      </c>
      <c r="F21" s="122">
        <v>985</v>
      </c>
      <c r="G21" s="168">
        <v>1007</v>
      </c>
      <c r="H21" s="448">
        <v>4.4186046511627906E-2</v>
      </c>
    </row>
    <row r="22" spans="1:8" ht="15" customHeight="1">
      <c r="A22" s="435">
        <v>15</v>
      </c>
      <c r="B22" s="408" t="s">
        <v>77</v>
      </c>
      <c r="C22" s="223">
        <v>0</v>
      </c>
      <c r="D22" s="118">
        <v>0</v>
      </c>
      <c r="E22" s="122">
        <v>1</v>
      </c>
      <c r="F22" s="122">
        <v>624</v>
      </c>
      <c r="G22" s="168">
        <v>625</v>
      </c>
      <c r="H22" s="448">
        <v>2.7424308907415533E-2</v>
      </c>
    </row>
    <row r="23" spans="1:8" ht="15" customHeight="1">
      <c r="A23" s="411">
        <v>16</v>
      </c>
      <c r="B23" s="408" t="s">
        <v>78</v>
      </c>
      <c r="C23" s="223">
        <v>0</v>
      </c>
      <c r="D23" s="118">
        <v>1</v>
      </c>
      <c r="E23" s="122">
        <v>0</v>
      </c>
      <c r="F23" s="122">
        <v>433</v>
      </c>
      <c r="G23" s="168">
        <v>434</v>
      </c>
      <c r="H23" s="448">
        <v>1.9043440105309346E-2</v>
      </c>
    </row>
    <row r="24" spans="1:8" ht="24.75" customHeight="1">
      <c r="A24" s="435">
        <v>17</v>
      </c>
      <c r="B24" s="408" t="s">
        <v>79</v>
      </c>
      <c r="C24" s="223">
        <v>0</v>
      </c>
      <c r="D24" s="118">
        <v>1</v>
      </c>
      <c r="E24" s="122">
        <v>3</v>
      </c>
      <c r="F24" s="122">
        <v>326</v>
      </c>
      <c r="G24" s="168">
        <v>330</v>
      </c>
      <c r="H24" s="448">
        <v>1.4480035103115402E-2</v>
      </c>
    </row>
    <row r="25" spans="1:8" ht="15" customHeight="1">
      <c r="A25" s="411">
        <v>18</v>
      </c>
      <c r="B25" s="408" t="s">
        <v>80</v>
      </c>
      <c r="C25" s="223">
        <v>0</v>
      </c>
      <c r="D25" s="118">
        <v>0</v>
      </c>
      <c r="E25" s="122">
        <v>12</v>
      </c>
      <c r="F25" s="122">
        <v>491</v>
      </c>
      <c r="G25" s="168">
        <v>503</v>
      </c>
      <c r="H25" s="448">
        <v>2.2071083808688021E-2</v>
      </c>
    </row>
    <row r="26" spans="1:8" ht="15" customHeight="1">
      <c r="A26" s="411">
        <v>19</v>
      </c>
      <c r="B26" s="408" t="s">
        <v>81</v>
      </c>
      <c r="C26" s="223">
        <v>0</v>
      </c>
      <c r="D26" s="118">
        <v>0</v>
      </c>
      <c r="E26" s="122">
        <v>12</v>
      </c>
      <c r="F26" s="122">
        <v>476</v>
      </c>
      <c r="G26" s="168">
        <v>488</v>
      </c>
      <c r="H26" s="448">
        <v>2.1412900394910048E-2</v>
      </c>
    </row>
    <row r="27" spans="1:8" ht="38.25" customHeight="1">
      <c r="A27" s="435">
        <v>20</v>
      </c>
      <c r="B27" s="408" t="s">
        <v>82</v>
      </c>
      <c r="C27" s="223">
        <v>0</v>
      </c>
      <c r="D27" s="118">
        <v>0</v>
      </c>
      <c r="E27" s="122">
        <v>0</v>
      </c>
      <c r="F27" s="122">
        <v>28</v>
      </c>
      <c r="G27" s="168">
        <v>28</v>
      </c>
      <c r="H27" s="448">
        <v>1.228609039052216E-3</v>
      </c>
    </row>
    <row r="28" spans="1:8" ht="15.75" customHeight="1">
      <c r="A28" s="411">
        <v>21</v>
      </c>
      <c r="B28" s="408" t="s">
        <v>83</v>
      </c>
      <c r="C28" s="223">
        <v>0</v>
      </c>
      <c r="D28" s="118">
        <v>0</v>
      </c>
      <c r="E28" s="122">
        <v>0</v>
      </c>
      <c r="F28" s="122">
        <v>11</v>
      </c>
      <c r="G28" s="168">
        <v>11</v>
      </c>
      <c r="H28" s="448">
        <v>4.8266783677051339E-4</v>
      </c>
    </row>
    <row r="29" spans="1:8">
      <c r="A29" s="411">
        <v>22</v>
      </c>
      <c r="B29" s="411" t="s">
        <v>84</v>
      </c>
      <c r="C29" s="223">
        <v>0</v>
      </c>
      <c r="D29" s="118">
        <v>3</v>
      </c>
      <c r="E29" s="122">
        <v>9</v>
      </c>
      <c r="F29" s="122">
        <v>1114</v>
      </c>
      <c r="G29" s="168">
        <v>1126</v>
      </c>
      <c r="H29" s="448">
        <v>4.9407634927599822E-2</v>
      </c>
    </row>
    <row r="30" spans="1:8" ht="12.75" thickBot="1">
      <c r="A30" s="413">
        <v>23</v>
      </c>
      <c r="B30" s="413" t="s">
        <v>85</v>
      </c>
      <c r="C30" s="414">
        <v>0</v>
      </c>
      <c r="D30" s="133">
        <v>0</v>
      </c>
      <c r="E30" s="415">
        <v>0</v>
      </c>
      <c r="F30" s="122">
        <v>4</v>
      </c>
      <c r="G30" s="168">
        <v>4</v>
      </c>
      <c r="H30" s="448">
        <v>1.7551557700745942E-4</v>
      </c>
    </row>
    <row r="31" spans="1:8" ht="12.75" thickBot="1">
      <c r="A31" s="417"/>
      <c r="B31" s="418" t="s">
        <v>35</v>
      </c>
      <c r="C31" s="419">
        <v>17</v>
      </c>
      <c r="D31" s="420">
        <v>70</v>
      </c>
      <c r="E31" s="420">
        <v>4822</v>
      </c>
      <c r="F31" s="420">
        <v>17881</v>
      </c>
      <c r="G31" s="421">
        <v>22790</v>
      </c>
      <c r="H31" s="449">
        <v>1</v>
      </c>
    </row>
    <row r="32" spans="1:8">
      <c r="F32" s="225"/>
      <c r="G32" s="107"/>
    </row>
    <row r="33" spans="1:7">
      <c r="A33" s="58" t="s">
        <v>121</v>
      </c>
      <c r="G33" s="323" t="s">
        <v>38</v>
      </c>
    </row>
    <row r="34" spans="1:7">
      <c r="A34" s="147"/>
      <c r="B34" s="324">
        <v>44559</v>
      </c>
      <c r="C34" s="147"/>
      <c r="G34" s="225" t="s">
        <v>39</v>
      </c>
    </row>
  </sheetData>
  <mergeCells count="8">
    <mergeCell ref="H6:H7"/>
    <mergeCell ref="C5:H5"/>
    <mergeCell ref="H3:N3"/>
    <mergeCell ref="A4:D4"/>
    <mergeCell ref="C6:D6"/>
    <mergeCell ref="E6:F6"/>
    <mergeCell ref="G6:G7"/>
    <mergeCell ref="A3:G3"/>
  </mergeCells>
  <pageMargins left="0.31496062992125984" right="0.31496062992125984" top="0.35433070866141736" bottom="0.15748031496062992" header="0.31496062992125984" footer="0.31496062992125984"/>
  <pageSetup paperSize="9" scale="74" orientation="landscape" r:id="rId1"/>
</worksheet>
</file>

<file path=xl/worksheets/sheet12.xml><?xml version="1.0" encoding="utf-8"?>
<worksheet xmlns="http://schemas.openxmlformats.org/spreadsheetml/2006/main" xmlns:r="http://schemas.openxmlformats.org/officeDocument/2006/relationships">
  <dimension ref="A1:N34"/>
  <sheetViews>
    <sheetView zoomScale="70" zoomScaleNormal="70" workbookViewId="0">
      <selection activeCell="G17" sqref="G17"/>
    </sheetView>
  </sheetViews>
  <sheetFormatPr defaultRowHeight="12"/>
  <cols>
    <col min="1" max="1" width="5.42578125" style="58" customWidth="1"/>
    <col min="2" max="2" width="53.85546875" style="58" customWidth="1"/>
    <col min="3" max="3" width="13.28515625" style="58" customWidth="1"/>
    <col min="4" max="4" width="12.42578125" style="58" customWidth="1"/>
    <col min="5" max="7" width="12.7109375" style="58" customWidth="1"/>
    <col min="8" max="8" width="12" style="58" customWidth="1"/>
    <col min="9" max="16384" width="9.140625" style="58"/>
  </cols>
  <sheetData>
    <row r="1" spans="1:14">
      <c r="A1" s="394" t="s">
        <v>96</v>
      </c>
      <c r="B1" s="450"/>
    </row>
    <row r="2" spans="1:14" ht="28.5" customHeight="1">
      <c r="A2" s="545" t="s">
        <v>126</v>
      </c>
      <c r="B2" s="545"/>
      <c r="C2" s="545"/>
      <c r="D2" s="545"/>
      <c r="E2" s="545"/>
      <c r="F2" s="545"/>
      <c r="G2" s="545"/>
      <c r="H2" s="545"/>
      <c r="I2" s="545"/>
      <c r="J2" s="545"/>
      <c r="K2" s="545"/>
      <c r="L2" s="545"/>
      <c r="M2" s="545"/>
      <c r="N2" s="545"/>
    </row>
    <row r="3" spans="1:14" ht="12.75" thickBot="1">
      <c r="A3" s="544"/>
      <c r="B3" s="544"/>
      <c r="C3" s="544"/>
    </row>
    <row r="4" spans="1:14" ht="16.5" customHeight="1">
      <c r="A4" s="54"/>
      <c r="B4" s="172"/>
      <c r="C4" s="549" t="s">
        <v>86</v>
      </c>
      <c r="D4" s="549"/>
      <c r="E4" s="549"/>
      <c r="F4" s="549"/>
      <c r="G4" s="549"/>
      <c r="H4" s="550"/>
    </row>
    <row r="5" spans="1:14" ht="16.5" customHeight="1">
      <c r="A5" s="431" t="s">
        <v>12</v>
      </c>
      <c r="B5" s="397" t="s">
        <v>62</v>
      </c>
      <c r="C5" s="557" t="s">
        <v>87</v>
      </c>
      <c r="D5" s="553"/>
      <c r="E5" s="554" t="s">
        <v>88</v>
      </c>
      <c r="F5" s="553"/>
      <c r="G5" s="555" t="s">
        <v>35</v>
      </c>
      <c r="H5" s="546" t="s">
        <v>43</v>
      </c>
    </row>
    <row r="6" spans="1:14" ht="24.75" customHeight="1" thickBot="1">
      <c r="A6" s="432"/>
      <c r="B6" s="432"/>
      <c r="C6" s="322" t="s">
        <v>89</v>
      </c>
      <c r="D6" s="400" t="s">
        <v>90</v>
      </c>
      <c r="E6" s="400" t="s">
        <v>90</v>
      </c>
      <c r="F6" s="401" t="s">
        <v>91</v>
      </c>
      <c r="G6" s="556"/>
      <c r="H6" s="547"/>
    </row>
    <row r="7" spans="1:14" ht="15" customHeight="1">
      <c r="A7" s="434">
        <v>1</v>
      </c>
      <c r="B7" s="446" t="s">
        <v>63</v>
      </c>
      <c r="C7" s="404">
        <v>0</v>
      </c>
      <c r="D7" s="405">
        <v>0</v>
      </c>
      <c r="E7" s="123">
        <v>1</v>
      </c>
      <c r="F7" s="123">
        <v>160</v>
      </c>
      <c r="G7" s="195">
        <v>161</v>
      </c>
      <c r="H7" s="451">
        <v>5.8583800305654615E-3</v>
      </c>
    </row>
    <row r="8" spans="1:14" ht="15" customHeight="1">
      <c r="A8" s="411">
        <v>2</v>
      </c>
      <c r="B8" s="408" t="s">
        <v>64</v>
      </c>
      <c r="C8" s="223">
        <v>0</v>
      </c>
      <c r="D8" s="118">
        <v>0</v>
      </c>
      <c r="E8" s="122">
        <v>0</v>
      </c>
      <c r="F8" s="122">
        <v>36</v>
      </c>
      <c r="G8" s="168">
        <v>36</v>
      </c>
      <c r="H8" s="448">
        <v>1.3099483298158795E-3</v>
      </c>
    </row>
    <row r="9" spans="1:14" ht="15" customHeight="1">
      <c r="A9" s="411">
        <v>3</v>
      </c>
      <c r="B9" s="408" t="s">
        <v>65</v>
      </c>
      <c r="C9" s="223">
        <v>17</v>
      </c>
      <c r="D9" s="118">
        <v>0</v>
      </c>
      <c r="E9" s="122">
        <v>1</v>
      </c>
      <c r="F9" s="122">
        <v>1358</v>
      </c>
      <c r="G9" s="168">
        <v>1376</v>
      </c>
      <c r="H9" s="448">
        <v>5.0069136161851394E-2</v>
      </c>
    </row>
    <row r="10" spans="1:14" ht="15" customHeight="1">
      <c r="A10" s="411">
        <v>4</v>
      </c>
      <c r="B10" s="408" t="s">
        <v>66</v>
      </c>
      <c r="C10" s="179">
        <v>0</v>
      </c>
      <c r="D10" s="129">
        <v>0</v>
      </c>
      <c r="E10" s="130">
        <v>0</v>
      </c>
      <c r="F10" s="122">
        <v>10</v>
      </c>
      <c r="G10" s="168">
        <v>10</v>
      </c>
      <c r="H10" s="448">
        <v>3.6387453605996652E-4</v>
      </c>
    </row>
    <row r="11" spans="1:14" ht="24.75" customHeight="1">
      <c r="A11" s="411">
        <v>5</v>
      </c>
      <c r="B11" s="408" t="s">
        <v>67</v>
      </c>
      <c r="C11" s="223">
        <v>0</v>
      </c>
      <c r="D11" s="118">
        <v>0</v>
      </c>
      <c r="E11" s="122">
        <v>0</v>
      </c>
      <c r="F11" s="122">
        <v>52</v>
      </c>
      <c r="G11" s="168">
        <v>52</v>
      </c>
      <c r="H11" s="448">
        <v>1.8921475875118259E-3</v>
      </c>
    </row>
    <row r="12" spans="1:14" ht="15" customHeight="1">
      <c r="A12" s="411">
        <v>6</v>
      </c>
      <c r="B12" s="408" t="s">
        <v>68</v>
      </c>
      <c r="C12" s="179">
        <v>0</v>
      </c>
      <c r="D12" s="118">
        <v>1</v>
      </c>
      <c r="E12" s="122">
        <v>7</v>
      </c>
      <c r="F12" s="122">
        <v>1126</v>
      </c>
      <c r="G12" s="168">
        <v>1134</v>
      </c>
      <c r="H12" s="448">
        <v>4.1263372389200206E-2</v>
      </c>
    </row>
    <row r="13" spans="1:14" ht="15" customHeight="1">
      <c r="A13" s="411">
        <v>7</v>
      </c>
      <c r="B13" s="408" t="s">
        <v>69</v>
      </c>
      <c r="C13" s="179">
        <v>0</v>
      </c>
      <c r="D13" s="118">
        <v>13</v>
      </c>
      <c r="E13" s="122">
        <v>40</v>
      </c>
      <c r="F13" s="122">
        <v>4418</v>
      </c>
      <c r="G13" s="168">
        <v>4471</v>
      </c>
      <c r="H13" s="448">
        <v>0.16268830507241103</v>
      </c>
    </row>
    <row r="14" spans="1:14" ht="15" customHeight="1">
      <c r="A14" s="411">
        <v>8</v>
      </c>
      <c r="B14" s="408" t="s">
        <v>70</v>
      </c>
      <c r="C14" s="179">
        <v>0</v>
      </c>
      <c r="D14" s="118">
        <v>0</v>
      </c>
      <c r="E14" s="118">
        <v>18</v>
      </c>
      <c r="F14" s="122">
        <v>1241</v>
      </c>
      <c r="G14" s="168">
        <v>1259</v>
      </c>
      <c r="H14" s="448">
        <v>4.5811804089949788E-2</v>
      </c>
    </row>
    <row r="15" spans="1:14" ht="15" customHeight="1">
      <c r="A15" s="411">
        <v>9</v>
      </c>
      <c r="B15" s="408" t="s">
        <v>71</v>
      </c>
      <c r="C15" s="223">
        <v>0</v>
      </c>
      <c r="D15" s="118">
        <v>32</v>
      </c>
      <c r="E15" s="118">
        <v>4540</v>
      </c>
      <c r="F15" s="122">
        <v>4060</v>
      </c>
      <c r="G15" s="168">
        <v>8632</v>
      </c>
      <c r="H15" s="448">
        <v>0.31409649952696311</v>
      </c>
    </row>
    <row r="16" spans="1:14" ht="15" customHeight="1">
      <c r="A16" s="411">
        <v>10</v>
      </c>
      <c r="B16" s="408" t="s">
        <v>72</v>
      </c>
      <c r="C16" s="223">
        <v>0</v>
      </c>
      <c r="D16" s="118">
        <v>0</v>
      </c>
      <c r="E16" s="122">
        <v>1</v>
      </c>
      <c r="F16" s="122">
        <v>557</v>
      </c>
      <c r="G16" s="168">
        <v>558</v>
      </c>
      <c r="H16" s="448">
        <v>2.0304199112146131E-2</v>
      </c>
    </row>
    <row r="17" spans="1:8" ht="15" customHeight="1">
      <c r="A17" s="411">
        <v>11</v>
      </c>
      <c r="B17" s="408" t="s">
        <v>73</v>
      </c>
      <c r="C17" s="223">
        <v>0</v>
      </c>
      <c r="D17" s="118">
        <v>0</v>
      </c>
      <c r="E17" s="122">
        <v>1</v>
      </c>
      <c r="F17" s="122">
        <v>1068</v>
      </c>
      <c r="G17" s="168">
        <v>1069</v>
      </c>
      <c r="H17" s="448">
        <v>3.8898187904810422E-2</v>
      </c>
    </row>
    <row r="18" spans="1:8" ht="15" customHeight="1">
      <c r="A18" s="411">
        <v>12</v>
      </c>
      <c r="B18" s="408" t="s">
        <v>74</v>
      </c>
      <c r="C18" s="223">
        <v>0</v>
      </c>
      <c r="D18" s="118">
        <v>0</v>
      </c>
      <c r="E18" s="122">
        <v>8</v>
      </c>
      <c r="F18" s="122">
        <v>226</v>
      </c>
      <c r="G18" s="168">
        <v>234</v>
      </c>
      <c r="H18" s="448">
        <v>8.5146641438032175E-3</v>
      </c>
    </row>
    <row r="19" spans="1:8" ht="15" customHeight="1">
      <c r="A19" s="411">
        <v>13</v>
      </c>
      <c r="B19" s="408" t="s">
        <v>75</v>
      </c>
      <c r="C19" s="223">
        <v>0</v>
      </c>
      <c r="D19" s="118">
        <v>0</v>
      </c>
      <c r="E19" s="122">
        <v>2</v>
      </c>
      <c r="F19" s="122">
        <v>1218</v>
      </c>
      <c r="G19" s="168">
        <v>1220</v>
      </c>
      <c r="H19" s="448">
        <v>4.4392693399315918E-2</v>
      </c>
    </row>
    <row r="20" spans="1:8" ht="15" customHeight="1">
      <c r="A20" s="411">
        <v>14</v>
      </c>
      <c r="B20" s="408" t="s">
        <v>76</v>
      </c>
      <c r="C20" s="223">
        <v>0</v>
      </c>
      <c r="D20" s="118">
        <v>0</v>
      </c>
      <c r="E20" s="122">
        <v>22</v>
      </c>
      <c r="F20" s="122">
        <v>1111</v>
      </c>
      <c r="G20" s="168">
        <v>1133</v>
      </c>
      <c r="H20" s="448">
        <v>4.1226984935594208E-2</v>
      </c>
    </row>
    <row r="21" spans="1:8" ht="15" customHeight="1">
      <c r="A21" s="435">
        <v>15</v>
      </c>
      <c r="B21" s="408" t="s">
        <v>77</v>
      </c>
      <c r="C21" s="223">
        <v>0</v>
      </c>
      <c r="D21" s="118">
        <v>0</v>
      </c>
      <c r="E21" s="122">
        <v>1</v>
      </c>
      <c r="F21" s="122">
        <v>1396</v>
      </c>
      <c r="G21" s="168">
        <v>1397</v>
      </c>
      <c r="H21" s="448">
        <v>5.083327268757732E-2</v>
      </c>
    </row>
    <row r="22" spans="1:8" ht="15" customHeight="1">
      <c r="A22" s="411">
        <v>16</v>
      </c>
      <c r="B22" s="408" t="s">
        <v>78</v>
      </c>
      <c r="C22" s="223">
        <v>0</v>
      </c>
      <c r="D22" s="118">
        <v>1</v>
      </c>
      <c r="E22" s="122">
        <v>0</v>
      </c>
      <c r="F22" s="122">
        <v>1479</v>
      </c>
      <c r="G22" s="168">
        <v>1480</v>
      </c>
      <c r="H22" s="448">
        <v>5.3853431336875049E-2</v>
      </c>
    </row>
    <row r="23" spans="1:8" ht="24" customHeight="1">
      <c r="A23" s="435">
        <v>17</v>
      </c>
      <c r="B23" s="408" t="s">
        <v>79</v>
      </c>
      <c r="C23" s="223">
        <v>0</v>
      </c>
      <c r="D23" s="118">
        <v>1</v>
      </c>
      <c r="E23" s="122">
        <v>3</v>
      </c>
      <c r="F23" s="122">
        <v>422</v>
      </c>
      <c r="G23" s="168">
        <v>426</v>
      </c>
      <c r="H23" s="448">
        <v>1.5501055236154575E-2</v>
      </c>
    </row>
    <row r="24" spans="1:8" ht="15" customHeight="1">
      <c r="A24" s="411">
        <v>18</v>
      </c>
      <c r="B24" s="408" t="s">
        <v>80</v>
      </c>
      <c r="C24" s="223">
        <v>0</v>
      </c>
      <c r="D24" s="118">
        <v>0</v>
      </c>
      <c r="E24" s="122">
        <v>12</v>
      </c>
      <c r="F24" s="122">
        <v>632</v>
      </c>
      <c r="G24" s="168">
        <v>644</v>
      </c>
      <c r="H24" s="448">
        <v>2.3433520122261846E-2</v>
      </c>
    </row>
    <row r="25" spans="1:8" ht="15" customHeight="1">
      <c r="A25" s="411">
        <v>19</v>
      </c>
      <c r="B25" s="408" t="s">
        <v>81</v>
      </c>
      <c r="C25" s="223">
        <v>0</v>
      </c>
      <c r="D25" s="118">
        <v>0</v>
      </c>
      <c r="E25" s="122">
        <v>12</v>
      </c>
      <c r="F25" s="122">
        <v>646</v>
      </c>
      <c r="G25" s="168">
        <v>658</v>
      </c>
      <c r="H25" s="448">
        <v>2.3942944472745798E-2</v>
      </c>
    </row>
    <row r="26" spans="1:8" ht="38.25" customHeight="1">
      <c r="A26" s="435">
        <v>20</v>
      </c>
      <c r="B26" s="408" t="s">
        <v>82</v>
      </c>
      <c r="C26" s="223">
        <v>0</v>
      </c>
      <c r="D26" s="118">
        <v>0</v>
      </c>
      <c r="E26" s="122">
        <v>0</v>
      </c>
      <c r="F26" s="122">
        <v>40</v>
      </c>
      <c r="G26" s="452">
        <v>40</v>
      </c>
      <c r="H26" s="448">
        <v>1.4554981442398661E-3</v>
      </c>
    </row>
    <row r="27" spans="1:8" ht="15" customHeight="1">
      <c r="A27" s="411">
        <v>21</v>
      </c>
      <c r="B27" s="408" t="s">
        <v>83</v>
      </c>
      <c r="C27" s="223">
        <v>0</v>
      </c>
      <c r="D27" s="118">
        <v>0</v>
      </c>
      <c r="E27" s="122">
        <v>0</v>
      </c>
      <c r="F27" s="122">
        <v>19</v>
      </c>
      <c r="G27" s="168">
        <v>19</v>
      </c>
      <c r="H27" s="448">
        <v>6.9136161851393639E-4</v>
      </c>
    </row>
    <row r="28" spans="1:8" ht="15" customHeight="1">
      <c r="A28" s="411">
        <v>22</v>
      </c>
      <c r="B28" s="411" t="s">
        <v>84</v>
      </c>
      <c r="C28" s="223">
        <v>0</v>
      </c>
      <c r="D28" s="118">
        <v>4</v>
      </c>
      <c r="E28" s="122">
        <v>11</v>
      </c>
      <c r="F28" s="122">
        <v>1454</v>
      </c>
      <c r="G28" s="168">
        <v>1469</v>
      </c>
      <c r="H28" s="448">
        <v>5.3453169347209083E-2</v>
      </c>
    </row>
    <row r="29" spans="1:8" ht="15" customHeight="1" thickBot="1">
      <c r="A29" s="413">
        <v>23</v>
      </c>
      <c r="B29" s="413" t="s">
        <v>85</v>
      </c>
      <c r="C29" s="414">
        <v>0</v>
      </c>
      <c r="D29" s="133">
        <v>0</v>
      </c>
      <c r="E29" s="415">
        <v>0</v>
      </c>
      <c r="F29" s="415">
        <v>4</v>
      </c>
      <c r="G29" s="452">
        <v>4</v>
      </c>
      <c r="H29" s="453">
        <v>1.4554981442398661E-4</v>
      </c>
    </row>
    <row r="30" spans="1:8" ht="15" customHeight="1" thickBot="1">
      <c r="A30" s="417"/>
      <c r="B30" s="418" t="s">
        <v>35</v>
      </c>
      <c r="C30" s="419">
        <v>17</v>
      </c>
      <c r="D30" s="420">
        <v>52</v>
      </c>
      <c r="E30" s="420">
        <v>4680</v>
      </c>
      <c r="F30" s="420">
        <v>22733</v>
      </c>
      <c r="G30" s="421">
        <v>27482</v>
      </c>
      <c r="H30" s="454">
        <v>0.99999999999999978</v>
      </c>
    </row>
    <row r="31" spans="1:8">
      <c r="A31" s="423"/>
      <c r="B31" s="424"/>
      <c r="C31" s="425"/>
      <c r="D31" s="425"/>
      <c r="E31" s="425"/>
      <c r="F31" s="425"/>
      <c r="G31" s="425"/>
    </row>
    <row r="32" spans="1:8">
      <c r="A32" s="423"/>
      <c r="B32" s="424"/>
      <c r="C32" s="425"/>
      <c r="D32" s="425"/>
      <c r="E32" s="425"/>
      <c r="F32" s="425"/>
      <c r="G32" s="425"/>
    </row>
    <row r="33" spans="1:7">
      <c r="A33" s="58" t="s">
        <v>121</v>
      </c>
      <c r="G33" s="323" t="s">
        <v>38</v>
      </c>
    </row>
    <row r="34" spans="1:7">
      <c r="A34" s="551">
        <v>44559</v>
      </c>
      <c r="B34" s="551"/>
      <c r="G34" s="225" t="s">
        <v>39</v>
      </c>
    </row>
  </sheetData>
  <mergeCells count="9">
    <mergeCell ref="H5:H6"/>
    <mergeCell ref="C4:H4"/>
    <mergeCell ref="A34:B34"/>
    <mergeCell ref="H2:N2"/>
    <mergeCell ref="A3:C3"/>
    <mergeCell ref="C5:D5"/>
    <mergeCell ref="E5:F5"/>
    <mergeCell ref="G5:G6"/>
    <mergeCell ref="A2:G2"/>
  </mergeCells>
  <pageMargins left="0.31496062992125984" right="0.31496062992125984" top="0.35433070866141736" bottom="0.15748031496062992"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dimension ref="A1:N33"/>
  <sheetViews>
    <sheetView topLeftCell="A4" zoomScale="70" zoomScaleNormal="70" workbookViewId="0">
      <selection activeCell="D9" sqref="D9"/>
    </sheetView>
  </sheetViews>
  <sheetFormatPr defaultRowHeight="12"/>
  <cols>
    <col min="1" max="1" width="5.28515625" style="58" customWidth="1"/>
    <col min="2" max="2" width="50.85546875" style="58" customWidth="1"/>
    <col min="3" max="3" width="13.5703125" style="58" customWidth="1"/>
    <col min="4" max="7" width="12.7109375" style="58" customWidth="1"/>
    <col min="8" max="8" width="13.28515625" style="58" customWidth="1"/>
    <col min="9" max="16384" width="9.140625" style="58"/>
  </cols>
  <sheetData>
    <row r="1" spans="1:14">
      <c r="A1" s="394" t="s">
        <v>97</v>
      </c>
      <c r="B1" s="450"/>
    </row>
    <row r="2" spans="1:14" ht="26.25" customHeight="1">
      <c r="A2" s="545" t="s">
        <v>127</v>
      </c>
      <c r="B2" s="545"/>
      <c r="C2" s="545"/>
      <c r="D2" s="545"/>
      <c r="E2" s="545"/>
      <c r="F2" s="545"/>
      <c r="G2" s="545"/>
      <c r="H2" s="545"/>
      <c r="I2" s="545"/>
      <c r="J2" s="545"/>
      <c r="K2" s="545"/>
      <c r="L2" s="545"/>
      <c r="M2" s="545"/>
      <c r="N2" s="545"/>
    </row>
    <row r="3" spans="1:14" ht="12.75" thickBot="1">
      <c r="A3" s="544"/>
      <c r="B3" s="544"/>
      <c r="C3" s="544"/>
    </row>
    <row r="4" spans="1:14" ht="18" customHeight="1">
      <c r="A4" s="54"/>
      <c r="B4" s="172"/>
      <c r="C4" s="549" t="s">
        <v>86</v>
      </c>
      <c r="D4" s="549"/>
      <c r="E4" s="549"/>
      <c r="F4" s="549"/>
      <c r="G4" s="549"/>
      <c r="H4" s="550"/>
    </row>
    <row r="5" spans="1:14" ht="18.75" customHeight="1">
      <c r="A5" s="431" t="s">
        <v>12</v>
      </c>
      <c r="B5" s="397" t="s">
        <v>62</v>
      </c>
      <c r="C5" s="557" t="s">
        <v>87</v>
      </c>
      <c r="D5" s="553"/>
      <c r="E5" s="554" t="s">
        <v>88</v>
      </c>
      <c r="F5" s="553"/>
      <c r="G5" s="555" t="s">
        <v>35</v>
      </c>
      <c r="H5" s="546" t="s">
        <v>43</v>
      </c>
    </row>
    <row r="6" spans="1:14" ht="24.75" customHeight="1" thickBot="1">
      <c r="A6" s="432"/>
      <c r="B6" s="432"/>
      <c r="C6" s="433" t="s">
        <v>89</v>
      </c>
      <c r="D6" s="400" t="s">
        <v>90</v>
      </c>
      <c r="E6" s="400" t="s">
        <v>90</v>
      </c>
      <c r="F6" s="401" t="s">
        <v>91</v>
      </c>
      <c r="G6" s="556"/>
      <c r="H6" s="547"/>
    </row>
    <row r="7" spans="1:14" ht="15" customHeight="1">
      <c r="A7" s="434">
        <v>1</v>
      </c>
      <c r="B7" s="446" t="s">
        <v>63</v>
      </c>
      <c r="C7" s="404">
        <v>0</v>
      </c>
      <c r="D7" s="405">
        <v>0</v>
      </c>
      <c r="E7" s="123">
        <v>1</v>
      </c>
      <c r="F7" s="123">
        <v>172</v>
      </c>
      <c r="G7" s="195">
        <v>173</v>
      </c>
      <c r="H7" s="451">
        <v>5.8343450694725478E-3</v>
      </c>
    </row>
    <row r="8" spans="1:14" ht="15" customHeight="1">
      <c r="A8" s="411">
        <v>2</v>
      </c>
      <c r="B8" s="408" t="s">
        <v>64</v>
      </c>
      <c r="C8" s="223">
        <v>0</v>
      </c>
      <c r="D8" s="118">
        <v>0</v>
      </c>
      <c r="E8" s="122">
        <v>0</v>
      </c>
      <c r="F8" s="122">
        <v>36</v>
      </c>
      <c r="G8" s="168">
        <v>36</v>
      </c>
      <c r="H8" s="448">
        <v>1.2140833670578712E-3</v>
      </c>
    </row>
    <row r="9" spans="1:14" ht="15" customHeight="1">
      <c r="A9" s="411">
        <v>3</v>
      </c>
      <c r="B9" s="408" t="s">
        <v>65</v>
      </c>
      <c r="C9" s="223">
        <v>7</v>
      </c>
      <c r="D9" s="118">
        <v>0</v>
      </c>
      <c r="E9" s="122">
        <v>1</v>
      </c>
      <c r="F9" s="122">
        <v>1472</v>
      </c>
      <c r="G9" s="168">
        <v>1480</v>
      </c>
      <c r="H9" s="448">
        <v>4.9912316201268042E-2</v>
      </c>
    </row>
    <row r="10" spans="1:14" ht="15" customHeight="1">
      <c r="A10" s="411">
        <v>4</v>
      </c>
      <c r="B10" s="408" t="s">
        <v>66</v>
      </c>
      <c r="C10" s="179">
        <v>0</v>
      </c>
      <c r="D10" s="129">
        <v>0</v>
      </c>
      <c r="E10" s="130">
        <v>0</v>
      </c>
      <c r="F10" s="130">
        <v>9</v>
      </c>
      <c r="G10" s="168">
        <v>9</v>
      </c>
      <c r="H10" s="448">
        <v>3.035208417644678E-4</v>
      </c>
    </row>
    <row r="11" spans="1:14" ht="24.75" customHeight="1">
      <c r="A11" s="411">
        <v>5</v>
      </c>
      <c r="B11" s="408" t="s">
        <v>67</v>
      </c>
      <c r="C11" s="223">
        <v>0</v>
      </c>
      <c r="D11" s="118">
        <v>0</v>
      </c>
      <c r="E11" s="122">
        <v>0</v>
      </c>
      <c r="F11" s="122">
        <v>56</v>
      </c>
      <c r="G11" s="168">
        <v>56</v>
      </c>
      <c r="H11" s="448">
        <v>1.8885741265344666E-3</v>
      </c>
    </row>
    <row r="12" spans="1:14" ht="15" customHeight="1">
      <c r="A12" s="411">
        <v>6</v>
      </c>
      <c r="B12" s="408" t="s">
        <v>68</v>
      </c>
      <c r="C12" s="179">
        <v>0</v>
      </c>
      <c r="D12" s="118">
        <v>1</v>
      </c>
      <c r="E12" s="122">
        <v>7</v>
      </c>
      <c r="F12" s="122">
        <v>1187</v>
      </c>
      <c r="G12" s="168">
        <v>1195</v>
      </c>
      <c r="H12" s="448">
        <v>4.0300822878726564E-2</v>
      </c>
    </row>
    <row r="13" spans="1:14" ht="24.75" customHeight="1">
      <c r="A13" s="411">
        <v>7</v>
      </c>
      <c r="B13" s="408" t="s">
        <v>69</v>
      </c>
      <c r="C13" s="179">
        <v>0</v>
      </c>
      <c r="D13" s="118">
        <v>6</v>
      </c>
      <c r="E13" s="122">
        <v>37</v>
      </c>
      <c r="F13" s="122">
        <v>4686</v>
      </c>
      <c r="G13" s="168">
        <v>4729</v>
      </c>
      <c r="H13" s="448">
        <v>0.15948334007824091</v>
      </c>
    </row>
    <row r="14" spans="1:14" ht="15" customHeight="1">
      <c r="A14" s="411">
        <v>8</v>
      </c>
      <c r="B14" s="408" t="s">
        <v>70</v>
      </c>
      <c r="C14" s="179">
        <v>0</v>
      </c>
      <c r="D14" s="118">
        <v>0</v>
      </c>
      <c r="E14" s="118">
        <v>18</v>
      </c>
      <c r="F14" s="118">
        <v>1310</v>
      </c>
      <c r="G14" s="168">
        <v>1328</v>
      </c>
      <c r="H14" s="448">
        <v>4.4786186429245922E-2</v>
      </c>
    </row>
    <row r="15" spans="1:14" ht="15" customHeight="1">
      <c r="A15" s="411">
        <v>9</v>
      </c>
      <c r="B15" s="408" t="s">
        <v>71</v>
      </c>
      <c r="C15" s="223">
        <v>0</v>
      </c>
      <c r="D15" s="118">
        <v>27</v>
      </c>
      <c r="E15" s="118">
        <v>3953</v>
      </c>
      <c r="F15" s="118">
        <v>3966</v>
      </c>
      <c r="G15" s="168">
        <v>7946</v>
      </c>
      <c r="H15" s="448">
        <v>0.26797517874005128</v>
      </c>
    </row>
    <row r="16" spans="1:14" ht="15" customHeight="1">
      <c r="A16" s="411">
        <v>10</v>
      </c>
      <c r="B16" s="408" t="s">
        <v>72</v>
      </c>
      <c r="C16" s="223">
        <v>0</v>
      </c>
      <c r="D16" s="118">
        <v>0</v>
      </c>
      <c r="E16" s="122">
        <v>1</v>
      </c>
      <c r="F16" s="122">
        <v>642</v>
      </c>
      <c r="G16" s="168">
        <v>643</v>
      </c>
      <c r="H16" s="448">
        <v>2.1684877917172534E-2</v>
      </c>
    </row>
    <row r="17" spans="1:8" ht="15" customHeight="1">
      <c r="A17" s="411">
        <v>11</v>
      </c>
      <c r="B17" s="408" t="s">
        <v>73</v>
      </c>
      <c r="C17" s="223">
        <v>0</v>
      </c>
      <c r="D17" s="118">
        <v>0</v>
      </c>
      <c r="E17" s="122">
        <v>1</v>
      </c>
      <c r="F17" s="122">
        <v>1123</v>
      </c>
      <c r="G17" s="168">
        <v>1124</v>
      </c>
      <c r="H17" s="448">
        <v>3.7906380682584652E-2</v>
      </c>
    </row>
    <row r="18" spans="1:8" ht="15" customHeight="1">
      <c r="A18" s="411">
        <v>12</v>
      </c>
      <c r="B18" s="408" t="s">
        <v>74</v>
      </c>
      <c r="C18" s="223">
        <v>0</v>
      </c>
      <c r="D18" s="118">
        <v>0</v>
      </c>
      <c r="E18" s="122">
        <v>8</v>
      </c>
      <c r="F18" s="122">
        <v>233</v>
      </c>
      <c r="G18" s="168">
        <v>241</v>
      </c>
      <c r="H18" s="448">
        <v>8.127613651692971E-3</v>
      </c>
    </row>
    <row r="19" spans="1:8" ht="15" customHeight="1">
      <c r="A19" s="411">
        <v>13</v>
      </c>
      <c r="B19" s="408" t="s">
        <v>75</v>
      </c>
      <c r="C19" s="223">
        <v>0</v>
      </c>
      <c r="D19" s="118">
        <v>0</v>
      </c>
      <c r="E19" s="122">
        <v>2</v>
      </c>
      <c r="F19" s="122">
        <v>1320</v>
      </c>
      <c r="G19" s="168">
        <v>1322</v>
      </c>
      <c r="H19" s="448">
        <v>4.4583839201402943E-2</v>
      </c>
    </row>
    <row r="20" spans="1:8" ht="15" customHeight="1">
      <c r="A20" s="411">
        <v>14</v>
      </c>
      <c r="B20" s="408" t="s">
        <v>76</v>
      </c>
      <c r="C20" s="223">
        <v>0</v>
      </c>
      <c r="D20" s="118">
        <v>0</v>
      </c>
      <c r="E20" s="122">
        <v>22</v>
      </c>
      <c r="F20" s="122">
        <v>1116</v>
      </c>
      <c r="G20" s="168">
        <v>1138</v>
      </c>
      <c r="H20" s="448">
        <v>3.8378524214218265E-2</v>
      </c>
    </row>
    <row r="21" spans="1:8" ht="15" customHeight="1">
      <c r="A21" s="435">
        <v>15</v>
      </c>
      <c r="B21" s="408" t="s">
        <v>77</v>
      </c>
      <c r="C21" s="223">
        <v>0</v>
      </c>
      <c r="D21" s="118">
        <v>0</v>
      </c>
      <c r="E21" s="122">
        <v>1</v>
      </c>
      <c r="F21" s="122">
        <v>1928</v>
      </c>
      <c r="G21" s="168">
        <v>1929</v>
      </c>
      <c r="H21" s="448">
        <v>6.5054633751517599E-2</v>
      </c>
    </row>
    <row r="22" spans="1:8" ht="15" customHeight="1">
      <c r="A22" s="411">
        <v>16</v>
      </c>
      <c r="B22" s="408" t="s">
        <v>78</v>
      </c>
      <c r="C22" s="223">
        <v>0</v>
      </c>
      <c r="D22" s="118">
        <v>1</v>
      </c>
      <c r="E22" s="122">
        <v>0</v>
      </c>
      <c r="F22" s="122">
        <v>2752</v>
      </c>
      <c r="G22" s="168">
        <v>2753</v>
      </c>
      <c r="H22" s="448">
        <v>9.2843653041953328E-2</v>
      </c>
    </row>
    <row r="23" spans="1:8" ht="24.75" customHeight="1">
      <c r="A23" s="435">
        <v>17</v>
      </c>
      <c r="B23" s="408" t="s">
        <v>79</v>
      </c>
      <c r="C23" s="223">
        <v>0</v>
      </c>
      <c r="D23" s="118">
        <v>1</v>
      </c>
      <c r="E23" s="122">
        <v>3</v>
      </c>
      <c r="F23" s="122">
        <v>498</v>
      </c>
      <c r="G23" s="168">
        <v>502</v>
      </c>
      <c r="H23" s="448">
        <v>1.6929718062862538E-2</v>
      </c>
    </row>
    <row r="24" spans="1:8" ht="15" customHeight="1">
      <c r="A24" s="411">
        <v>18</v>
      </c>
      <c r="B24" s="408" t="s">
        <v>80</v>
      </c>
      <c r="C24" s="223">
        <v>0</v>
      </c>
      <c r="D24" s="118">
        <v>0</v>
      </c>
      <c r="E24" s="122">
        <v>12</v>
      </c>
      <c r="F24" s="122">
        <v>627</v>
      </c>
      <c r="G24" s="168">
        <v>639</v>
      </c>
      <c r="H24" s="448">
        <v>2.1549979765277217E-2</v>
      </c>
    </row>
    <row r="25" spans="1:8" ht="15" customHeight="1">
      <c r="A25" s="411">
        <v>19</v>
      </c>
      <c r="B25" s="408" t="s">
        <v>81</v>
      </c>
      <c r="C25" s="223">
        <v>0</v>
      </c>
      <c r="D25" s="118">
        <v>0</v>
      </c>
      <c r="E25" s="122">
        <v>10</v>
      </c>
      <c r="F25" s="122">
        <v>761</v>
      </c>
      <c r="G25" s="168">
        <v>771</v>
      </c>
      <c r="H25" s="448">
        <v>2.6001618777822744E-2</v>
      </c>
    </row>
    <row r="26" spans="1:8" ht="39" customHeight="1">
      <c r="A26" s="435">
        <v>20</v>
      </c>
      <c r="B26" s="408" t="s">
        <v>82</v>
      </c>
      <c r="C26" s="223">
        <v>0</v>
      </c>
      <c r="D26" s="118">
        <v>0</v>
      </c>
      <c r="E26" s="122">
        <v>0</v>
      </c>
      <c r="F26" s="122">
        <v>42</v>
      </c>
      <c r="G26" s="452">
        <v>42</v>
      </c>
      <c r="H26" s="448">
        <v>1.4164305949008499E-3</v>
      </c>
    </row>
    <row r="27" spans="1:8" ht="15" customHeight="1">
      <c r="A27" s="411">
        <v>21</v>
      </c>
      <c r="B27" s="408" t="s">
        <v>83</v>
      </c>
      <c r="C27" s="223">
        <v>0</v>
      </c>
      <c r="D27" s="118">
        <v>0</v>
      </c>
      <c r="E27" s="122">
        <v>0</v>
      </c>
      <c r="F27" s="122">
        <v>21</v>
      </c>
      <c r="G27" s="168">
        <v>21</v>
      </c>
      <c r="H27" s="448">
        <v>7.0821529745042496E-4</v>
      </c>
    </row>
    <row r="28" spans="1:8" ht="15" customHeight="1">
      <c r="A28" s="411">
        <v>22</v>
      </c>
      <c r="B28" s="411" t="s">
        <v>84</v>
      </c>
      <c r="C28" s="223">
        <v>0</v>
      </c>
      <c r="D28" s="118">
        <v>4</v>
      </c>
      <c r="E28" s="122">
        <v>10</v>
      </c>
      <c r="F28" s="122">
        <v>1557</v>
      </c>
      <c r="G28" s="168">
        <v>1571</v>
      </c>
      <c r="H28" s="448">
        <v>5.2981249156886553E-2</v>
      </c>
    </row>
    <row r="29" spans="1:8" ht="15" customHeight="1" thickBot="1">
      <c r="A29" s="413">
        <v>23</v>
      </c>
      <c r="B29" s="413" t="s">
        <v>85</v>
      </c>
      <c r="C29" s="414">
        <v>0</v>
      </c>
      <c r="D29" s="133">
        <v>0</v>
      </c>
      <c r="E29" s="415">
        <v>0</v>
      </c>
      <c r="F29" s="415">
        <v>4</v>
      </c>
      <c r="G29" s="452">
        <v>4</v>
      </c>
      <c r="H29" s="453">
        <v>1.3489815189531904E-4</v>
      </c>
    </row>
    <row r="30" spans="1:8" ht="15" customHeight="1" thickBot="1">
      <c r="A30" s="417"/>
      <c r="B30" s="418" t="s">
        <v>35</v>
      </c>
      <c r="C30" s="419">
        <v>7</v>
      </c>
      <c r="D30" s="420">
        <v>40</v>
      </c>
      <c r="E30" s="420">
        <v>4087</v>
      </c>
      <c r="F30" s="420">
        <v>25518</v>
      </c>
      <c r="G30" s="421">
        <v>29652</v>
      </c>
      <c r="H30" s="454">
        <v>0.99999999999999989</v>
      </c>
    </row>
    <row r="31" spans="1:8">
      <c r="A31" s="423"/>
      <c r="B31" s="424"/>
      <c r="C31" s="425"/>
      <c r="D31" s="425"/>
      <c r="E31" s="425"/>
      <c r="F31" s="425"/>
      <c r="G31" s="425"/>
    </row>
    <row r="32" spans="1:8">
      <c r="A32" s="58" t="s">
        <v>121</v>
      </c>
      <c r="G32" s="323" t="s">
        <v>38</v>
      </c>
    </row>
    <row r="33" spans="1:7">
      <c r="A33" s="551">
        <v>44559</v>
      </c>
      <c r="B33" s="551"/>
      <c r="G33" s="225" t="s">
        <v>39</v>
      </c>
    </row>
  </sheetData>
  <mergeCells count="9">
    <mergeCell ref="H5:H6"/>
    <mergeCell ref="C4:H4"/>
    <mergeCell ref="A33:B33"/>
    <mergeCell ref="H2:N2"/>
    <mergeCell ref="A3:C3"/>
    <mergeCell ref="C5:D5"/>
    <mergeCell ref="E5:F5"/>
    <mergeCell ref="G5:G6"/>
    <mergeCell ref="A2:G2"/>
  </mergeCells>
  <pageMargins left="0.11811023622047245" right="0.11811023622047245" top="0.35433070866141736" bottom="0"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dimension ref="A2:N34"/>
  <sheetViews>
    <sheetView zoomScale="55" zoomScaleNormal="55" workbookViewId="0">
      <selection activeCell="D11" sqref="D11"/>
    </sheetView>
  </sheetViews>
  <sheetFormatPr defaultRowHeight="12"/>
  <cols>
    <col min="1" max="1" width="5.42578125" style="58" customWidth="1"/>
    <col min="2" max="2" width="55.5703125" style="58" customWidth="1"/>
    <col min="3" max="3" width="14.28515625" style="58" customWidth="1"/>
    <col min="4" max="7" width="12.7109375" style="58" customWidth="1"/>
    <col min="8" max="8" width="11.7109375" style="58" customWidth="1"/>
    <col min="9" max="16384" width="9.140625" style="58"/>
  </cols>
  <sheetData>
    <row r="2" spans="1:14">
      <c r="A2" s="394" t="s">
        <v>98</v>
      </c>
      <c r="B2" s="450"/>
    </row>
    <row r="3" spans="1:14" ht="27" customHeight="1">
      <c r="A3" s="545" t="s">
        <v>128</v>
      </c>
      <c r="B3" s="545"/>
      <c r="C3" s="545"/>
      <c r="D3" s="545"/>
      <c r="E3" s="545"/>
      <c r="F3" s="545"/>
      <c r="G3" s="545"/>
      <c r="H3" s="545"/>
      <c r="I3" s="545"/>
      <c r="J3" s="545"/>
      <c r="K3" s="545"/>
      <c r="L3" s="545"/>
      <c r="M3" s="545"/>
      <c r="N3" s="545"/>
    </row>
    <row r="4" spans="1:14" ht="12.75" thickBot="1">
      <c r="A4" s="544"/>
      <c r="B4" s="544"/>
      <c r="C4" s="544"/>
    </row>
    <row r="5" spans="1:14" ht="16.5" customHeight="1">
      <c r="A5" s="54"/>
      <c r="B5" s="172"/>
      <c r="C5" s="549" t="s">
        <v>86</v>
      </c>
      <c r="D5" s="549"/>
      <c r="E5" s="549"/>
      <c r="F5" s="549"/>
      <c r="G5" s="549"/>
      <c r="H5" s="550"/>
    </row>
    <row r="6" spans="1:14" ht="12.75" customHeight="1">
      <c r="A6" s="431" t="s">
        <v>12</v>
      </c>
      <c r="B6" s="397" t="s">
        <v>62</v>
      </c>
      <c r="C6" s="557" t="s">
        <v>87</v>
      </c>
      <c r="D6" s="553"/>
      <c r="E6" s="554" t="s">
        <v>88</v>
      </c>
      <c r="F6" s="553"/>
      <c r="G6" s="555" t="s">
        <v>35</v>
      </c>
      <c r="H6" s="546" t="s">
        <v>43</v>
      </c>
    </row>
    <row r="7" spans="1:14" ht="27" customHeight="1" thickBot="1">
      <c r="A7" s="432"/>
      <c r="B7" s="432"/>
      <c r="C7" s="433" t="s">
        <v>89</v>
      </c>
      <c r="D7" s="400" t="s">
        <v>90</v>
      </c>
      <c r="E7" s="400" t="s">
        <v>90</v>
      </c>
      <c r="F7" s="401" t="s">
        <v>91</v>
      </c>
      <c r="G7" s="556"/>
      <c r="H7" s="547"/>
    </row>
    <row r="8" spans="1:14" ht="15" customHeight="1">
      <c r="A8" s="434">
        <v>1</v>
      </c>
      <c r="B8" s="446" t="s">
        <v>63</v>
      </c>
      <c r="C8" s="404">
        <v>0</v>
      </c>
      <c r="D8" s="405">
        <v>0</v>
      </c>
      <c r="E8" s="123">
        <v>1</v>
      </c>
      <c r="F8" s="123">
        <v>169</v>
      </c>
      <c r="G8" s="195">
        <v>170</v>
      </c>
      <c r="H8" s="451">
        <v>5.7872340425531915E-3</v>
      </c>
    </row>
    <row r="9" spans="1:14" ht="15" customHeight="1">
      <c r="A9" s="411">
        <v>2</v>
      </c>
      <c r="B9" s="408" t="s">
        <v>64</v>
      </c>
      <c r="C9" s="223">
        <v>0</v>
      </c>
      <c r="D9" s="118">
        <v>0</v>
      </c>
      <c r="E9" s="122">
        <v>0</v>
      </c>
      <c r="F9" s="122">
        <v>35</v>
      </c>
      <c r="G9" s="168">
        <v>35</v>
      </c>
      <c r="H9" s="448">
        <v>1.1914893617021277E-3</v>
      </c>
    </row>
    <row r="10" spans="1:14" ht="15" customHeight="1">
      <c r="A10" s="411">
        <v>3</v>
      </c>
      <c r="B10" s="408" t="s">
        <v>65</v>
      </c>
      <c r="C10" s="223">
        <v>6</v>
      </c>
      <c r="D10" s="118">
        <v>0</v>
      </c>
      <c r="E10" s="122">
        <v>1</v>
      </c>
      <c r="F10" s="122">
        <v>1494</v>
      </c>
      <c r="G10" s="168">
        <v>1501</v>
      </c>
      <c r="H10" s="448">
        <v>5.1097872340425531E-2</v>
      </c>
    </row>
    <row r="11" spans="1:14" ht="15" customHeight="1">
      <c r="A11" s="411">
        <v>4</v>
      </c>
      <c r="B11" s="408" t="s">
        <v>66</v>
      </c>
      <c r="C11" s="179">
        <v>0</v>
      </c>
      <c r="D11" s="129">
        <v>0</v>
      </c>
      <c r="E11" s="130">
        <v>0</v>
      </c>
      <c r="F11" s="122">
        <v>10</v>
      </c>
      <c r="G11" s="168">
        <v>10</v>
      </c>
      <c r="H11" s="448">
        <v>3.4042553191489364E-4</v>
      </c>
    </row>
    <row r="12" spans="1:14" ht="23.25" customHeight="1">
      <c r="A12" s="411">
        <v>5</v>
      </c>
      <c r="B12" s="408" t="s">
        <v>67</v>
      </c>
      <c r="C12" s="223">
        <v>0</v>
      </c>
      <c r="D12" s="118">
        <v>0</v>
      </c>
      <c r="E12" s="122">
        <v>0</v>
      </c>
      <c r="F12" s="122">
        <v>64</v>
      </c>
      <c r="G12" s="168">
        <v>64</v>
      </c>
      <c r="H12" s="448">
        <v>2.1787234042553194E-3</v>
      </c>
    </row>
    <row r="13" spans="1:14" ht="15" customHeight="1">
      <c r="A13" s="411">
        <v>6</v>
      </c>
      <c r="B13" s="408" t="s">
        <v>68</v>
      </c>
      <c r="C13" s="179">
        <v>0</v>
      </c>
      <c r="D13" s="118">
        <v>1</v>
      </c>
      <c r="E13" s="122">
        <v>4</v>
      </c>
      <c r="F13" s="122">
        <v>1222</v>
      </c>
      <c r="G13" s="168">
        <v>1227</v>
      </c>
      <c r="H13" s="448">
        <v>4.1770212765957444E-2</v>
      </c>
    </row>
    <row r="14" spans="1:14" ht="25.5" customHeight="1">
      <c r="A14" s="411">
        <v>7</v>
      </c>
      <c r="B14" s="408" t="s">
        <v>69</v>
      </c>
      <c r="C14" s="179">
        <v>0</v>
      </c>
      <c r="D14" s="118">
        <v>2</v>
      </c>
      <c r="E14" s="122">
        <v>32</v>
      </c>
      <c r="F14" s="122">
        <v>4649</v>
      </c>
      <c r="G14" s="168">
        <v>4683</v>
      </c>
      <c r="H14" s="448">
        <v>0.15942127659574468</v>
      </c>
    </row>
    <row r="15" spans="1:14" ht="15" customHeight="1">
      <c r="A15" s="411">
        <v>8</v>
      </c>
      <c r="B15" s="408" t="s">
        <v>70</v>
      </c>
      <c r="C15" s="179">
        <v>0</v>
      </c>
      <c r="D15" s="118">
        <v>0</v>
      </c>
      <c r="E15" s="118">
        <v>16</v>
      </c>
      <c r="F15" s="122">
        <v>1287</v>
      </c>
      <c r="G15" s="168">
        <v>1303</v>
      </c>
      <c r="H15" s="448">
        <v>4.4357446808510635E-2</v>
      </c>
    </row>
    <row r="16" spans="1:14" ht="15" customHeight="1">
      <c r="A16" s="411">
        <v>9</v>
      </c>
      <c r="B16" s="408" t="s">
        <v>71</v>
      </c>
      <c r="C16" s="223">
        <v>0</v>
      </c>
      <c r="D16" s="118">
        <v>24</v>
      </c>
      <c r="E16" s="118">
        <v>3400</v>
      </c>
      <c r="F16" s="122">
        <v>3770</v>
      </c>
      <c r="G16" s="168">
        <v>7194</v>
      </c>
      <c r="H16" s="448">
        <v>0.24490212765957448</v>
      </c>
    </row>
    <row r="17" spans="1:8" ht="15" customHeight="1">
      <c r="A17" s="411">
        <v>10</v>
      </c>
      <c r="B17" s="408" t="s">
        <v>72</v>
      </c>
      <c r="C17" s="223">
        <v>0</v>
      </c>
      <c r="D17" s="118">
        <v>0</v>
      </c>
      <c r="E17" s="122">
        <v>1</v>
      </c>
      <c r="F17" s="122">
        <v>628</v>
      </c>
      <c r="G17" s="168">
        <v>629</v>
      </c>
      <c r="H17" s="448">
        <v>2.141276595744681E-2</v>
      </c>
    </row>
    <row r="18" spans="1:8" ht="15" customHeight="1">
      <c r="A18" s="411">
        <v>11</v>
      </c>
      <c r="B18" s="408" t="s">
        <v>73</v>
      </c>
      <c r="C18" s="223">
        <v>0</v>
      </c>
      <c r="D18" s="118">
        <v>0</v>
      </c>
      <c r="E18" s="122">
        <v>1</v>
      </c>
      <c r="F18" s="122">
        <v>1116</v>
      </c>
      <c r="G18" s="168">
        <v>1117</v>
      </c>
      <c r="H18" s="448">
        <v>3.8025531914893614E-2</v>
      </c>
    </row>
    <row r="19" spans="1:8" ht="15" customHeight="1">
      <c r="A19" s="411">
        <v>12</v>
      </c>
      <c r="B19" s="408" t="s">
        <v>74</v>
      </c>
      <c r="C19" s="223">
        <v>0</v>
      </c>
      <c r="D19" s="118">
        <v>0</v>
      </c>
      <c r="E19" s="122">
        <v>8</v>
      </c>
      <c r="F19" s="122">
        <v>226</v>
      </c>
      <c r="G19" s="168">
        <v>234</v>
      </c>
      <c r="H19" s="448">
        <v>7.9659574468085113E-3</v>
      </c>
    </row>
    <row r="20" spans="1:8" ht="15" customHeight="1">
      <c r="A20" s="411">
        <v>13</v>
      </c>
      <c r="B20" s="408" t="s">
        <v>75</v>
      </c>
      <c r="C20" s="223">
        <v>0</v>
      </c>
      <c r="D20" s="118">
        <v>0</v>
      </c>
      <c r="E20" s="122">
        <v>2</v>
      </c>
      <c r="F20" s="122">
        <v>1363</v>
      </c>
      <c r="G20" s="168">
        <v>1365</v>
      </c>
      <c r="H20" s="448">
        <v>4.6468085106382978E-2</v>
      </c>
    </row>
    <row r="21" spans="1:8" ht="15" customHeight="1">
      <c r="A21" s="411">
        <v>14</v>
      </c>
      <c r="B21" s="408" t="s">
        <v>76</v>
      </c>
      <c r="C21" s="223">
        <v>0</v>
      </c>
      <c r="D21" s="118">
        <v>0</v>
      </c>
      <c r="E21" s="122">
        <v>21</v>
      </c>
      <c r="F21" s="122">
        <v>1093</v>
      </c>
      <c r="G21" s="168">
        <v>1114</v>
      </c>
      <c r="H21" s="448">
        <v>3.7923404255319149E-2</v>
      </c>
    </row>
    <row r="22" spans="1:8" ht="15" customHeight="1">
      <c r="A22" s="435">
        <v>15</v>
      </c>
      <c r="B22" s="408" t="s">
        <v>77</v>
      </c>
      <c r="C22" s="223">
        <v>0</v>
      </c>
      <c r="D22" s="118">
        <v>0</v>
      </c>
      <c r="E22" s="122">
        <v>1</v>
      </c>
      <c r="F22" s="122">
        <v>1951</v>
      </c>
      <c r="G22" s="168">
        <v>1952</v>
      </c>
      <c r="H22" s="448">
        <v>6.645106382978723E-2</v>
      </c>
    </row>
    <row r="23" spans="1:8" ht="15" customHeight="1">
      <c r="A23" s="411">
        <v>16</v>
      </c>
      <c r="B23" s="408" t="s">
        <v>78</v>
      </c>
      <c r="C23" s="223">
        <v>0</v>
      </c>
      <c r="D23" s="118">
        <v>1</v>
      </c>
      <c r="E23" s="122">
        <v>0</v>
      </c>
      <c r="F23" s="122">
        <v>3092</v>
      </c>
      <c r="G23" s="168">
        <v>3093</v>
      </c>
      <c r="H23" s="448">
        <v>0.1052936170212766</v>
      </c>
    </row>
    <row r="24" spans="1:8" ht="23.25" customHeight="1">
      <c r="A24" s="435">
        <v>17</v>
      </c>
      <c r="B24" s="408" t="s">
        <v>79</v>
      </c>
      <c r="C24" s="223">
        <v>0</v>
      </c>
      <c r="D24" s="118">
        <v>1</v>
      </c>
      <c r="E24" s="122">
        <v>3</v>
      </c>
      <c r="F24" s="122">
        <v>539</v>
      </c>
      <c r="G24" s="168">
        <v>543</v>
      </c>
      <c r="H24" s="448">
        <v>1.8485106382978723E-2</v>
      </c>
    </row>
    <row r="25" spans="1:8" ht="15" customHeight="1">
      <c r="A25" s="411">
        <v>18</v>
      </c>
      <c r="B25" s="408" t="s">
        <v>80</v>
      </c>
      <c r="C25" s="223">
        <v>0</v>
      </c>
      <c r="D25" s="118">
        <v>0</v>
      </c>
      <c r="E25" s="122">
        <v>10</v>
      </c>
      <c r="F25" s="122">
        <v>614</v>
      </c>
      <c r="G25" s="168">
        <v>624</v>
      </c>
      <c r="H25" s="448">
        <v>2.1242553191489363E-2</v>
      </c>
    </row>
    <row r="26" spans="1:8" ht="15" customHeight="1">
      <c r="A26" s="411">
        <v>19</v>
      </c>
      <c r="B26" s="408" t="s">
        <v>81</v>
      </c>
      <c r="C26" s="223">
        <v>0</v>
      </c>
      <c r="D26" s="118">
        <v>0</v>
      </c>
      <c r="E26" s="122">
        <v>10</v>
      </c>
      <c r="F26" s="122">
        <v>796</v>
      </c>
      <c r="G26" s="168">
        <v>806</v>
      </c>
      <c r="H26" s="448">
        <v>2.7438297872340426E-2</v>
      </c>
    </row>
    <row r="27" spans="1:8" ht="35.25" customHeight="1">
      <c r="A27" s="435">
        <v>20</v>
      </c>
      <c r="B27" s="408" t="s">
        <v>82</v>
      </c>
      <c r="C27" s="223">
        <v>0</v>
      </c>
      <c r="D27" s="118">
        <v>0</v>
      </c>
      <c r="E27" s="122">
        <v>0</v>
      </c>
      <c r="F27" s="122">
        <v>42</v>
      </c>
      <c r="G27" s="452">
        <v>42</v>
      </c>
      <c r="H27" s="448">
        <v>1.4297872340425532E-3</v>
      </c>
    </row>
    <row r="28" spans="1:8" ht="15" customHeight="1">
      <c r="A28" s="411">
        <v>21</v>
      </c>
      <c r="B28" s="408" t="s">
        <v>83</v>
      </c>
      <c r="C28" s="223">
        <v>0</v>
      </c>
      <c r="D28" s="118">
        <v>0</v>
      </c>
      <c r="E28" s="122">
        <v>0</v>
      </c>
      <c r="F28" s="122">
        <v>20</v>
      </c>
      <c r="G28" s="168">
        <v>20</v>
      </c>
      <c r="H28" s="448">
        <v>6.8085106382978727E-4</v>
      </c>
    </row>
    <row r="29" spans="1:8" ht="15" customHeight="1">
      <c r="A29" s="411">
        <v>22</v>
      </c>
      <c r="B29" s="411" t="s">
        <v>84</v>
      </c>
      <c r="C29" s="223">
        <v>0</v>
      </c>
      <c r="D29" s="118">
        <v>4</v>
      </c>
      <c r="E29" s="122">
        <v>9</v>
      </c>
      <c r="F29" s="122">
        <v>1623</v>
      </c>
      <c r="G29" s="168">
        <v>1636</v>
      </c>
      <c r="H29" s="448">
        <v>5.5693617021276592E-2</v>
      </c>
    </row>
    <row r="30" spans="1:8" ht="15" customHeight="1" thickBot="1">
      <c r="A30" s="413">
        <v>23</v>
      </c>
      <c r="B30" s="413" t="s">
        <v>85</v>
      </c>
      <c r="C30" s="414">
        <v>0</v>
      </c>
      <c r="D30" s="133">
        <v>0</v>
      </c>
      <c r="E30" s="415">
        <v>0</v>
      </c>
      <c r="F30" s="415">
        <v>13</v>
      </c>
      <c r="G30" s="452">
        <v>13</v>
      </c>
      <c r="H30" s="455">
        <v>4.4255319148936168E-4</v>
      </c>
    </row>
    <row r="31" spans="1:8" ht="15" customHeight="1" thickBot="1">
      <c r="A31" s="417"/>
      <c r="B31" s="418" t="s">
        <v>35</v>
      </c>
      <c r="C31" s="419">
        <v>6</v>
      </c>
      <c r="D31" s="420">
        <v>33</v>
      </c>
      <c r="E31" s="420">
        <v>3520</v>
      </c>
      <c r="F31" s="420">
        <v>25816</v>
      </c>
      <c r="G31" s="421">
        <v>29375</v>
      </c>
      <c r="H31" s="454">
        <v>1.0000000000000002</v>
      </c>
    </row>
    <row r="32" spans="1:8">
      <c r="A32" s="423"/>
      <c r="B32" s="424"/>
      <c r="C32" s="425"/>
      <c r="D32" s="425"/>
      <c r="E32" s="425"/>
      <c r="F32" s="425"/>
      <c r="G32" s="425"/>
    </row>
    <row r="33" spans="1:7">
      <c r="A33" s="58" t="s">
        <v>121</v>
      </c>
      <c r="G33" s="323" t="s">
        <v>38</v>
      </c>
    </row>
    <row r="34" spans="1:7">
      <c r="A34" s="551">
        <v>44559</v>
      </c>
      <c r="B34" s="551"/>
      <c r="G34" s="225" t="s">
        <v>39</v>
      </c>
    </row>
  </sheetData>
  <mergeCells count="9">
    <mergeCell ref="H6:H7"/>
    <mergeCell ref="A34:B34"/>
    <mergeCell ref="H3:N3"/>
    <mergeCell ref="A4:C4"/>
    <mergeCell ref="C6:D6"/>
    <mergeCell ref="E6:F6"/>
    <mergeCell ref="G6:G7"/>
    <mergeCell ref="A3:G3"/>
    <mergeCell ref="C5:H5"/>
  </mergeCells>
  <pageMargins left="0.11811023622047245" right="0.11811023622047245" top="0.35433070866141736" bottom="0.15748031496062992" header="0.31496062992125984" footer="0.31496062992125984"/>
  <pageSetup paperSize="9" scale="76" orientation="landscape" r:id="rId1"/>
</worksheet>
</file>

<file path=xl/worksheets/sheet15.xml><?xml version="1.0" encoding="utf-8"?>
<worksheet xmlns="http://schemas.openxmlformats.org/spreadsheetml/2006/main" xmlns:r="http://schemas.openxmlformats.org/officeDocument/2006/relationships">
  <dimension ref="A1:N33"/>
  <sheetViews>
    <sheetView zoomScale="55" zoomScaleNormal="55" workbookViewId="0">
      <selection activeCell="C13" sqref="C13"/>
    </sheetView>
  </sheetViews>
  <sheetFormatPr defaultRowHeight="12"/>
  <cols>
    <col min="1" max="1" width="5.42578125" style="58" customWidth="1"/>
    <col min="2" max="2" width="60.85546875" style="58" customWidth="1"/>
    <col min="3" max="3" width="14.5703125" style="58" customWidth="1"/>
    <col min="4" max="7" width="12.7109375" style="58" customWidth="1"/>
    <col min="8" max="8" width="12.85546875" style="58" customWidth="1"/>
    <col min="9" max="16384" width="9.140625" style="58"/>
  </cols>
  <sheetData>
    <row r="1" spans="1:14">
      <c r="A1" s="394" t="s">
        <v>99</v>
      </c>
      <c r="B1" s="450"/>
    </row>
    <row r="2" spans="1:14" ht="26.25" customHeight="1">
      <c r="A2" s="545" t="s">
        <v>129</v>
      </c>
      <c r="B2" s="545"/>
      <c r="C2" s="545"/>
      <c r="D2" s="545"/>
      <c r="E2" s="545"/>
      <c r="F2" s="545"/>
      <c r="G2" s="545"/>
      <c r="H2" s="558"/>
      <c r="I2" s="558"/>
      <c r="J2" s="558"/>
      <c r="K2" s="558"/>
      <c r="L2" s="558"/>
      <c r="M2" s="558"/>
      <c r="N2" s="558"/>
    </row>
    <row r="3" spans="1:14" ht="11.25" customHeight="1" thickBot="1">
      <c r="A3" s="544"/>
      <c r="B3" s="544"/>
      <c r="C3" s="544"/>
    </row>
    <row r="4" spans="1:14" ht="14.25" customHeight="1">
      <c r="A4" s="54"/>
      <c r="B4" s="172"/>
      <c r="C4" s="549" t="s">
        <v>86</v>
      </c>
      <c r="D4" s="549"/>
      <c r="E4" s="549"/>
      <c r="F4" s="549"/>
      <c r="G4" s="549"/>
      <c r="H4" s="550"/>
    </row>
    <row r="5" spans="1:14" ht="13.5" customHeight="1">
      <c r="A5" s="431" t="s">
        <v>12</v>
      </c>
      <c r="B5" s="397" t="s">
        <v>62</v>
      </c>
      <c r="C5" s="557" t="s">
        <v>87</v>
      </c>
      <c r="D5" s="553"/>
      <c r="E5" s="554" t="s">
        <v>88</v>
      </c>
      <c r="F5" s="553"/>
      <c r="G5" s="555" t="s">
        <v>35</v>
      </c>
      <c r="H5" s="546" t="s">
        <v>43</v>
      </c>
    </row>
    <row r="6" spans="1:14" ht="24" customHeight="1" thickBot="1">
      <c r="A6" s="432"/>
      <c r="B6" s="432"/>
      <c r="C6" s="433" t="s">
        <v>89</v>
      </c>
      <c r="D6" s="400" t="s">
        <v>90</v>
      </c>
      <c r="E6" s="400" t="s">
        <v>90</v>
      </c>
      <c r="F6" s="401" t="s">
        <v>91</v>
      </c>
      <c r="G6" s="556"/>
      <c r="H6" s="547"/>
    </row>
    <row r="7" spans="1:14" ht="14.25" customHeight="1">
      <c r="A7" s="434">
        <v>1</v>
      </c>
      <c r="B7" s="446" t="s">
        <v>63</v>
      </c>
      <c r="C7" s="404">
        <v>0</v>
      </c>
      <c r="D7" s="405">
        <v>0</v>
      </c>
      <c r="E7" s="123">
        <v>1</v>
      </c>
      <c r="F7" s="123">
        <v>169</v>
      </c>
      <c r="G7" s="195">
        <f>SUM(C7+D7+E7+F7)</f>
        <v>170</v>
      </c>
      <c r="H7" s="451">
        <f>G7/G30</f>
        <v>5.9770761549820684E-3</v>
      </c>
    </row>
    <row r="8" spans="1:14" ht="14.25" customHeight="1">
      <c r="A8" s="411">
        <v>2</v>
      </c>
      <c r="B8" s="408" t="s">
        <v>64</v>
      </c>
      <c r="C8" s="223">
        <v>0</v>
      </c>
      <c r="D8" s="118">
        <v>0</v>
      </c>
      <c r="E8" s="122">
        <v>0</v>
      </c>
      <c r="F8" s="122">
        <v>32</v>
      </c>
      <c r="G8" s="168">
        <f>SUM(C8+D8+E8+F8)</f>
        <v>32</v>
      </c>
      <c r="H8" s="448">
        <f>G8/G30</f>
        <v>1.1250966879966246E-3</v>
      </c>
    </row>
    <row r="9" spans="1:14" ht="12.75" customHeight="1">
      <c r="A9" s="411">
        <v>3</v>
      </c>
      <c r="B9" s="408" t="s">
        <v>65</v>
      </c>
      <c r="C9" s="223">
        <v>16</v>
      </c>
      <c r="D9" s="118">
        <v>0</v>
      </c>
      <c r="E9" s="122">
        <v>1</v>
      </c>
      <c r="F9" s="122">
        <v>1518</v>
      </c>
      <c r="G9" s="168">
        <f>SUM(C9+D9+E9+F9)</f>
        <v>1535</v>
      </c>
      <c r="H9" s="448">
        <f>G9/G30</f>
        <v>5.3969481752338094E-2</v>
      </c>
    </row>
    <row r="10" spans="1:14" ht="15" customHeight="1">
      <c r="A10" s="411">
        <v>4</v>
      </c>
      <c r="B10" s="408" t="s">
        <v>66</v>
      </c>
      <c r="C10" s="179">
        <v>0</v>
      </c>
      <c r="D10" s="129">
        <v>0</v>
      </c>
      <c r="E10" s="130">
        <v>0</v>
      </c>
      <c r="F10" s="122">
        <v>9</v>
      </c>
      <c r="G10" s="168">
        <f t="shared" ref="G10:G29" si="0">SUM(C10+D10+E10+F10)</f>
        <v>9</v>
      </c>
      <c r="H10" s="448">
        <f>G10/G30</f>
        <v>3.1643344349905071E-4</v>
      </c>
    </row>
    <row r="11" spans="1:14" ht="24" customHeight="1">
      <c r="A11" s="411">
        <v>5</v>
      </c>
      <c r="B11" s="408" t="s">
        <v>67</v>
      </c>
      <c r="C11" s="179">
        <v>0</v>
      </c>
      <c r="D11" s="118">
        <v>0</v>
      </c>
      <c r="E11" s="122">
        <v>0</v>
      </c>
      <c r="F11" s="122">
        <v>71</v>
      </c>
      <c r="G11" s="168">
        <f t="shared" si="0"/>
        <v>71</v>
      </c>
      <c r="H11" s="448">
        <f>G11/G30</f>
        <v>2.4963082764925112E-3</v>
      </c>
    </row>
    <row r="12" spans="1:14" ht="12.75" customHeight="1">
      <c r="A12" s="411">
        <v>6</v>
      </c>
      <c r="B12" s="408" t="s">
        <v>68</v>
      </c>
      <c r="C12" s="179">
        <v>0</v>
      </c>
      <c r="D12" s="118">
        <v>0</v>
      </c>
      <c r="E12" s="122">
        <v>3</v>
      </c>
      <c r="F12" s="122">
        <v>1301</v>
      </c>
      <c r="G12" s="168">
        <f t="shared" si="0"/>
        <v>1304</v>
      </c>
      <c r="H12" s="448">
        <f>G12/G30</f>
        <v>4.5847690035862455E-2</v>
      </c>
    </row>
    <row r="13" spans="1:14" ht="24" customHeight="1">
      <c r="A13" s="411">
        <v>7</v>
      </c>
      <c r="B13" s="408" t="s">
        <v>69</v>
      </c>
      <c r="C13" s="179">
        <v>0</v>
      </c>
      <c r="D13" s="118">
        <v>2</v>
      </c>
      <c r="E13" s="122">
        <v>26</v>
      </c>
      <c r="F13" s="122">
        <v>4787</v>
      </c>
      <c r="G13" s="168">
        <f t="shared" si="0"/>
        <v>4815</v>
      </c>
      <c r="H13" s="448">
        <f>G13/G30</f>
        <v>0.16929189227199212</v>
      </c>
    </row>
    <row r="14" spans="1:14" ht="14.25" customHeight="1">
      <c r="A14" s="411">
        <v>8</v>
      </c>
      <c r="B14" s="408" t="s">
        <v>70</v>
      </c>
      <c r="C14" s="179">
        <v>0</v>
      </c>
      <c r="D14" s="118">
        <v>0</v>
      </c>
      <c r="E14" s="118">
        <v>16</v>
      </c>
      <c r="F14" s="122">
        <v>1236</v>
      </c>
      <c r="G14" s="168">
        <f t="shared" si="0"/>
        <v>1252</v>
      </c>
      <c r="H14" s="448">
        <f>G14/G30</f>
        <v>4.4019407917867945E-2</v>
      </c>
    </row>
    <row r="15" spans="1:14" ht="24" customHeight="1">
      <c r="A15" s="411">
        <v>9</v>
      </c>
      <c r="B15" s="408" t="s">
        <v>71</v>
      </c>
      <c r="C15" s="179">
        <v>0</v>
      </c>
      <c r="D15" s="118">
        <v>20</v>
      </c>
      <c r="E15" s="118">
        <v>3095</v>
      </c>
      <c r="F15" s="122">
        <v>3663</v>
      </c>
      <c r="G15" s="168">
        <f t="shared" si="0"/>
        <v>6778</v>
      </c>
      <c r="H15" s="448">
        <f>G15/G30</f>
        <v>0.23830954222628506</v>
      </c>
    </row>
    <row r="16" spans="1:14" ht="15" customHeight="1">
      <c r="A16" s="411">
        <v>10</v>
      </c>
      <c r="B16" s="408" t="s">
        <v>72</v>
      </c>
      <c r="C16" s="179">
        <v>0</v>
      </c>
      <c r="D16" s="118">
        <v>0</v>
      </c>
      <c r="E16" s="122">
        <v>1</v>
      </c>
      <c r="F16" s="122">
        <v>637</v>
      </c>
      <c r="G16" s="168">
        <f t="shared" si="0"/>
        <v>638</v>
      </c>
      <c r="H16" s="448">
        <f>G16/G30</f>
        <v>2.2431615216932706E-2</v>
      </c>
    </row>
    <row r="17" spans="1:8" ht="15" customHeight="1">
      <c r="A17" s="411">
        <v>11</v>
      </c>
      <c r="B17" s="408" t="s">
        <v>73</v>
      </c>
      <c r="C17" s="179">
        <v>0</v>
      </c>
      <c r="D17" s="118">
        <v>0</v>
      </c>
      <c r="E17" s="122">
        <v>1</v>
      </c>
      <c r="F17" s="122">
        <v>1147</v>
      </c>
      <c r="G17" s="168">
        <f t="shared" si="0"/>
        <v>1148</v>
      </c>
      <c r="H17" s="448">
        <f>G17/G30</f>
        <v>4.036284368187891E-2</v>
      </c>
    </row>
    <row r="18" spans="1:8" ht="15" customHeight="1">
      <c r="A18" s="411">
        <v>12</v>
      </c>
      <c r="B18" s="408" t="s">
        <v>74</v>
      </c>
      <c r="C18" s="179">
        <v>0</v>
      </c>
      <c r="D18" s="118">
        <v>0</v>
      </c>
      <c r="E18" s="122">
        <v>8</v>
      </c>
      <c r="F18" s="122">
        <v>225</v>
      </c>
      <c r="G18" s="168">
        <f t="shared" si="0"/>
        <v>233</v>
      </c>
      <c r="H18" s="448">
        <f>G18/G30</f>
        <v>8.1921102594754245E-3</v>
      </c>
    </row>
    <row r="19" spans="1:8" ht="15" customHeight="1">
      <c r="A19" s="411">
        <v>13</v>
      </c>
      <c r="B19" s="408" t="s">
        <v>75</v>
      </c>
      <c r="C19" s="179">
        <v>0</v>
      </c>
      <c r="D19" s="118">
        <v>0</v>
      </c>
      <c r="E19" s="122">
        <v>2</v>
      </c>
      <c r="F19" s="122">
        <v>1391</v>
      </c>
      <c r="G19" s="168">
        <f t="shared" si="0"/>
        <v>1393</v>
      </c>
      <c r="H19" s="448">
        <f>G19/G30</f>
        <v>4.897686519935307E-2</v>
      </c>
    </row>
    <row r="20" spans="1:8" ht="14.25" customHeight="1">
      <c r="A20" s="411">
        <v>14</v>
      </c>
      <c r="B20" s="408" t="s">
        <v>76</v>
      </c>
      <c r="C20" s="179">
        <v>0</v>
      </c>
      <c r="D20" s="118">
        <v>0</v>
      </c>
      <c r="E20" s="122">
        <v>20</v>
      </c>
      <c r="F20" s="122">
        <v>1091</v>
      </c>
      <c r="G20" s="168">
        <f t="shared" si="0"/>
        <v>1111</v>
      </c>
      <c r="H20" s="448">
        <f>G20/G30</f>
        <v>3.9061950636382813E-2</v>
      </c>
    </row>
    <row r="21" spans="1:8" ht="13.5" customHeight="1">
      <c r="A21" s="435">
        <v>15</v>
      </c>
      <c r="B21" s="408" t="s">
        <v>77</v>
      </c>
      <c r="C21" s="179">
        <v>0</v>
      </c>
      <c r="D21" s="118">
        <v>0</v>
      </c>
      <c r="E21" s="122">
        <v>1</v>
      </c>
      <c r="F21" s="122">
        <v>1783</v>
      </c>
      <c r="G21" s="168">
        <f t="shared" si="0"/>
        <v>1784</v>
      </c>
      <c r="H21" s="448">
        <f>G21/G30</f>
        <v>6.2724140355811822E-2</v>
      </c>
    </row>
    <row r="22" spans="1:8" ht="15" customHeight="1">
      <c r="A22" s="411">
        <v>16</v>
      </c>
      <c r="B22" s="408" t="s">
        <v>78</v>
      </c>
      <c r="C22" s="179">
        <v>0</v>
      </c>
      <c r="D22" s="118">
        <v>1</v>
      </c>
      <c r="E22" s="122">
        <v>0</v>
      </c>
      <c r="F22" s="122">
        <v>2435</v>
      </c>
      <c r="G22" s="168">
        <f t="shared" si="0"/>
        <v>2436</v>
      </c>
      <c r="H22" s="448">
        <f>G22/G30</f>
        <v>8.564798537374306E-2</v>
      </c>
    </row>
    <row r="23" spans="1:8" ht="24" customHeight="1">
      <c r="A23" s="435">
        <v>17</v>
      </c>
      <c r="B23" s="408" t="s">
        <v>79</v>
      </c>
      <c r="C23" s="179">
        <v>0</v>
      </c>
      <c r="D23" s="118">
        <v>1</v>
      </c>
      <c r="E23" s="122">
        <v>3</v>
      </c>
      <c r="F23" s="122">
        <v>577</v>
      </c>
      <c r="G23" s="168">
        <f t="shared" si="0"/>
        <v>581</v>
      </c>
      <c r="H23" s="448">
        <f>G23/G30</f>
        <v>2.0427536741438719E-2</v>
      </c>
    </row>
    <row r="24" spans="1:8" ht="17.25" customHeight="1">
      <c r="A24" s="411">
        <v>18</v>
      </c>
      <c r="B24" s="408" t="s">
        <v>80</v>
      </c>
      <c r="C24" s="179">
        <v>0</v>
      </c>
      <c r="D24" s="118">
        <v>0</v>
      </c>
      <c r="E24" s="122">
        <v>8</v>
      </c>
      <c r="F24" s="122">
        <v>591</v>
      </c>
      <c r="G24" s="168">
        <f t="shared" si="0"/>
        <v>599</v>
      </c>
      <c r="H24" s="448">
        <f>G24/G30</f>
        <v>2.1060403628436818E-2</v>
      </c>
    </row>
    <row r="25" spans="1:8" ht="15.75" customHeight="1">
      <c r="A25" s="411">
        <v>19</v>
      </c>
      <c r="B25" s="408" t="s">
        <v>81</v>
      </c>
      <c r="C25" s="179">
        <v>0</v>
      </c>
      <c r="D25" s="118">
        <v>0</v>
      </c>
      <c r="E25" s="122">
        <v>7</v>
      </c>
      <c r="F25" s="122">
        <v>749</v>
      </c>
      <c r="G25" s="168">
        <f t="shared" si="0"/>
        <v>756</v>
      </c>
      <c r="H25" s="448">
        <f>G25/G30</f>
        <v>2.6580409253920259E-2</v>
      </c>
    </row>
    <row r="26" spans="1:8" ht="24" customHeight="1">
      <c r="A26" s="435">
        <v>20</v>
      </c>
      <c r="B26" s="408" t="s">
        <v>82</v>
      </c>
      <c r="C26" s="179">
        <v>0</v>
      </c>
      <c r="D26" s="118">
        <v>0</v>
      </c>
      <c r="E26" s="122">
        <v>0</v>
      </c>
      <c r="F26" s="122">
        <v>42</v>
      </c>
      <c r="G26" s="452">
        <f t="shared" si="0"/>
        <v>42</v>
      </c>
      <c r="H26" s="448">
        <f>G26/G30</f>
        <v>1.4766894029955699E-3</v>
      </c>
    </row>
    <row r="27" spans="1:8" ht="16.5" customHeight="1">
      <c r="A27" s="411">
        <v>21</v>
      </c>
      <c r="B27" s="408" t="s">
        <v>83</v>
      </c>
      <c r="C27" s="179">
        <v>0</v>
      </c>
      <c r="D27" s="118">
        <v>0</v>
      </c>
      <c r="E27" s="122">
        <v>0</v>
      </c>
      <c r="F27" s="122">
        <v>23</v>
      </c>
      <c r="G27" s="168">
        <f t="shared" si="0"/>
        <v>23</v>
      </c>
      <c r="H27" s="448">
        <f>G27/G30</f>
        <v>8.0866324449757403E-4</v>
      </c>
    </row>
    <row r="28" spans="1:8" ht="14.25" customHeight="1">
      <c r="A28" s="411">
        <v>22</v>
      </c>
      <c r="B28" s="411" t="s">
        <v>84</v>
      </c>
      <c r="C28" s="179">
        <v>0</v>
      </c>
      <c r="D28" s="118">
        <v>4</v>
      </c>
      <c r="E28" s="122">
        <v>8</v>
      </c>
      <c r="F28" s="122">
        <v>1715</v>
      </c>
      <c r="G28" s="168">
        <f t="shared" si="0"/>
        <v>1727</v>
      </c>
      <c r="H28" s="448">
        <f>G28/G30</f>
        <v>6.0720061880317838E-2</v>
      </c>
    </row>
    <row r="29" spans="1:8" ht="15" customHeight="1" thickBot="1">
      <c r="A29" s="413">
        <v>23</v>
      </c>
      <c r="B29" s="413" t="s">
        <v>85</v>
      </c>
      <c r="C29" s="179">
        <v>0</v>
      </c>
      <c r="D29" s="179">
        <v>0</v>
      </c>
      <c r="E29" s="179">
        <v>0</v>
      </c>
      <c r="F29" s="415">
        <v>5</v>
      </c>
      <c r="G29" s="452">
        <f t="shared" si="0"/>
        <v>5</v>
      </c>
      <c r="H29" s="453">
        <f>G29/G30</f>
        <v>1.7579635749947261E-4</v>
      </c>
    </row>
    <row r="30" spans="1:8" ht="24" customHeight="1" thickBot="1">
      <c r="A30" s="417"/>
      <c r="B30" s="418" t="s">
        <v>35</v>
      </c>
      <c r="C30" s="419">
        <f t="shared" ref="C30:H30" si="1">SUM(C7:C29)</f>
        <v>16</v>
      </c>
      <c r="D30" s="420">
        <f t="shared" si="1"/>
        <v>28</v>
      </c>
      <c r="E30" s="420">
        <f t="shared" si="1"/>
        <v>3201</v>
      </c>
      <c r="F30" s="420">
        <f t="shared" si="1"/>
        <v>25197</v>
      </c>
      <c r="G30" s="421">
        <f t="shared" si="1"/>
        <v>28442</v>
      </c>
      <c r="H30" s="454">
        <f t="shared" si="1"/>
        <v>1.0000000000000002</v>
      </c>
    </row>
    <row r="31" spans="1:8">
      <c r="A31" s="423"/>
      <c r="B31" s="424"/>
      <c r="C31" s="425"/>
      <c r="D31" s="425"/>
      <c r="E31" s="425"/>
      <c r="F31" s="425"/>
      <c r="G31" s="425"/>
    </row>
    <row r="32" spans="1:8">
      <c r="A32" s="58" t="s">
        <v>121</v>
      </c>
      <c r="G32" s="323" t="s">
        <v>38</v>
      </c>
    </row>
    <row r="33" spans="1:7">
      <c r="A33" s="551">
        <v>44559</v>
      </c>
      <c r="B33" s="551"/>
      <c r="G33" s="225" t="s">
        <v>39</v>
      </c>
    </row>
  </sheetData>
  <mergeCells count="9">
    <mergeCell ref="H5:H6"/>
    <mergeCell ref="C4:H4"/>
    <mergeCell ref="A33:B33"/>
    <mergeCell ref="H2:N2"/>
    <mergeCell ref="A3:C3"/>
    <mergeCell ref="C5:D5"/>
    <mergeCell ref="E5:F5"/>
    <mergeCell ref="G5:G6"/>
    <mergeCell ref="A2:G2"/>
  </mergeCells>
  <pageMargins left="0.31496062992125984" right="0.31496062992125984" top="0.35433070866141736" bottom="0.15748031496062992" header="0.31496062992125984" footer="0.31496062992125984"/>
  <pageSetup paperSize="9" scale="72" orientation="landscape" r:id="rId1"/>
</worksheet>
</file>

<file path=xl/worksheets/sheet16.xml><?xml version="1.0" encoding="utf-8"?>
<worksheet xmlns="http://schemas.openxmlformats.org/spreadsheetml/2006/main" xmlns:r="http://schemas.openxmlformats.org/officeDocument/2006/relationships">
  <dimension ref="A1:N34"/>
  <sheetViews>
    <sheetView zoomScale="55" zoomScaleNormal="55" workbookViewId="0">
      <selection activeCell="D11" sqref="D11"/>
    </sheetView>
  </sheetViews>
  <sheetFormatPr defaultRowHeight="12"/>
  <cols>
    <col min="1" max="1" width="5.42578125" style="58" customWidth="1"/>
    <col min="2" max="2" width="53.28515625" style="58" customWidth="1"/>
    <col min="3" max="3" width="14.42578125" style="58" customWidth="1"/>
    <col min="4" max="7" width="12.7109375" style="58" customWidth="1"/>
    <col min="8" max="8" width="11.140625" style="58" customWidth="1"/>
    <col min="9" max="16384" width="9.140625" style="58"/>
  </cols>
  <sheetData>
    <row r="1" spans="1:14">
      <c r="A1" s="394" t="s">
        <v>100</v>
      </c>
      <c r="B1" s="450"/>
    </row>
    <row r="2" spans="1:14" ht="30.75" customHeight="1">
      <c r="A2" s="545" t="s">
        <v>130</v>
      </c>
      <c r="B2" s="545"/>
      <c r="C2" s="545"/>
      <c r="D2" s="545"/>
      <c r="E2" s="545"/>
      <c r="F2" s="545"/>
      <c r="G2" s="545"/>
      <c r="H2" s="558"/>
      <c r="I2" s="558"/>
      <c r="J2" s="558"/>
      <c r="K2" s="558"/>
      <c r="L2" s="558"/>
      <c r="M2" s="558"/>
      <c r="N2" s="558"/>
    </row>
    <row r="3" spans="1:14" ht="11.25" customHeight="1" thickBot="1">
      <c r="A3" s="544"/>
      <c r="B3" s="544"/>
      <c r="C3" s="544"/>
    </row>
    <row r="4" spans="1:14" ht="14.25" customHeight="1">
      <c r="A4" s="54"/>
      <c r="B4" s="172"/>
      <c r="C4" s="549" t="s">
        <v>86</v>
      </c>
      <c r="D4" s="549"/>
      <c r="E4" s="549"/>
      <c r="F4" s="549"/>
      <c r="G4" s="549"/>
      <c r="H4" s="550"/>
    </row>
    <row r="5" spans="1:14" ht="13.5" customHeight="1">
      <c r="A5" s="431" t="s">
        <v>12</v>
      </c>
      <c r="B5" s="456" t="s">
        <v>62</v>
      </c>
      <c r="C5" s="557" t="s">
        <v>87</v>
      </c>
      <c r="D5" s="553"/>
      <c r="E5" s="554" t="s">
        <v>88</v>
      </c>
      <c r="F5" s="553"/>
      <c r="G5" s="555" t="s">
        <v>35</v>
      </c>
      <c r="H5" s="546" t="s">
        <v>43</v>
      </c>
    </row>
    <row r="6" spans="1:14" ht="24" customHeight="1" thickBot="1">
      <c r="A6" s="432"/>
      <c r="B6" s="457"/>
      <c r="C6" s="433" t="s">
        <v>89</v>
      </c>
      <c r="D6" s="400" t="s">
        <v>90</v>
      </c>
      <c r="E6" s="400" t="s">
        <v>90</v>
      </c>
      <c r="F6" s="401" t="s">
        <v>91</v>
      </c>
      <c r="G6" s="556"/>
      <c r="H6" s="547"/>
    </row>
    <row r="7" spans="1:14" ht="14.25" customHeight="1">
      <c r="A7" s="434">
        <v>1</v>
      </c>
      <c r="B7" s="458" t="s">
        <v>63</v>
      </c>
      <c r="C7" s="404">
        <v>0</v>
      </c>
      <c r="D7" s="405">
        <v>0</v>
      </c>
      <c r="E7" s="123">
        <v>1</v>
      </c>
      <c r="F7" s="123">
        <v>181</v>
      </c>
      <c r="G7" s="405">
        <v>182</v>
      </c>
      <c r="H7" s="447">
        <v>6.719586486985416E-3</v>
      </c>
    </row>
    <row r="8" spans="1:14" ht="14.25" customHeight="1">
      <c r="A8" s="411">
        <v>2</v>
      </c>
      <c r="B8" s="459" t="s">
        <v>64</v>
      </c>
      <c r="C8" s="223">
        <v>0</v>
      </c>
      <c r="D8" s="118">
        <v>0</v>
      </c>
      <c r="E8" s="122">
        <v>0</v>
      </c>
      <c r="F8" s="122">
        <v>32</v>
      </c>
      <c r="G8" s="118">
        <v>32</v>
      </c>
      <c r="H8" s="448">
        <v>1.1814657559534798E-3</v>
      </c>
    </row>
    <row r="9" spans="1:14" ht="12.75" customHeight="1">
      <c r="A9" s="411">
        <v>3</v>
      </c>
      <c r="B9" s="459" t="s">
        <v>65</v>
      </c>
      <c r="C9" s="223">
        <v>14</v>
      </c>
      <c r="D9" s="118">
        <v>0</v>
      </c>
      <c r="E9" s="122">
        <v>1</v>
      </c>
      <c r="F9" s="122">
        <v>1587</v>
      </c>
      <c r="G9" s="118">
        <v>1602</v>
      </c>
      <c r="H9" s="448">
        <v>5.9147129407421083E-2</v>
      </c>
    </row>
    <row r="10" spans="1:14" ht="15" customHeight="1">
      <c r="A10" s="411">
        <v>4</v>
      </c>
      <c r="B10" s="459" t="s">
        <v>66</v>
      </c>
      <c r="C10" s="179">
        <v>0</v>
      </c>
      <c r="D10" s="129">
        <v>0</v>
      </c>
      <c r="E10" s="130">
        <v>0</v>
      </c>
      <c r="F10" s="122">
        <v>10</v>
      </c>
      <c r="G10" s="118">
        <v>10</v>
      </c>
      <c r="H10" s="448">
        <v>3.6920804873546244E-4</v>
      </c>
    </row>
    <row r="11" spans="1:14" ht="24" customHeight="1">
      <c r="A11" s="411">
        <v>5</v>
      </c>
      <c r="B11" s="459" t="s">
        <v>67</v>
      </c>
      <c r="C11" s="223">
        <v>0</v>
      </c>
      <c r="D11" s="118">
        <v>0</v>
      </c>
      <c r="E11" s="122">
        <v>0</v>
      </c>
      <c r="F11" s="122">
        <v>71</v>
      </c>
      <c r="G11" s="118">
        <v>71</v>
      </c>
      <c r="H11" s="448">
        <v>2.6213771460217835E-3</v>
      </c>
    </row>
    <row r="12" spans="1:14" ht="12.75" customHeight="1">
      <c r="A12" s="411">
        <v>6</v>
      </c>
      <c r="B12" s="459" t="s">
        <v>68</v>
      </c>
      <c r="C12" s="179">
        <v>0</v>
      </c>
      <c r="D12" s="118">
        <v>0</v>
      </c>
      <c r="E12" s="122">
        <v>3</v>
      </c>
      <c r="F12" s="122">
        <v>1352</v>
      </c>
      <c r="G12" s="118">
        <v>1355</v>
      </c>
      <c r="H12" s="448">
        <v>5.002769060365516E-2</v>
      </c>
    </row>
    <row r="13" spans="1:14" ht="24" customHeight="1">
      <c r="A13" s="411">
        <v>7</v>
      </c>
      <c r="B13" s="459" t="s">
        <v>69</v>
      </c>
      <c r="C13" s="179">
        <v>0</v>
      </c>
      <c r="D13" s="118">
        <v>1</v>
      </c>
      <c r="E13" s="122">
        <v>26</v>
      </c>
      <c r="F13" s="122">
        <v>4941</v>
      </c>
      <c r="G13" s="118">
        <v>4968</v>
      </c>
      <c r="H13" s="448">
        <v>0.18342255861177773</v>
      </c>
    </row>
    <row r="14" spans="1:14" ht="14.25" customHeight="1">
      <c r="A14" s="411">
        <v>8</v>
      </c>
      <c r="B14" s="459" t="s">
        <v>70</v>
      </c>
      <c r="C14" s="179">
        <v>0</v>
      </c>
      <c r="D14" s="118">
        <v>0</v>
      </c>
      <c r="E14" s="118">
        <v>15</v>
      </c>
      <c r="F14" s="122">
        <v>1207</v>
      </c>
      <c r="G14" s="118">
        <v>1222</v>
      </c>
      <c r="H14" s="448">
        <v>4.5117223555473512E-2</v>
      </c>
    </row>
    <row r="15" spans="1:14" ht="24" customHeight="1">
      <c r="A15" s="411">
        <v>9</v>
      </c>
      <c r="B15" s="459" t="s">
        <v>71</v>
      </c>
      <c r="C15" s="223">
        <v>0</v>
      </c>
      <c r="D15" s="118">
        <v>18</v>
      </c>
      <c r="E15" s="118">
        <v>2919</v>
      </c>
      <c r="F15" s="122">
        <v>3736</v>
      </c>
      <c r="G15" s="118">
        <v>6673</v>
      </c>
      <c r="H15" s="448">
        <v>0.24637253092117409</v>
      </c>
    </row>
    <row r="16" spans="1:14" ht="15" customHeight="1">
      <c r="A16" s="411">
        <v>10</v>
      </c>
      <c r="B16" s="459" t="s">
        <v>72</v>
      </c>
      <c r="C16" s="223">
        <v>0</v>
      </c>
      <c r="D16" s="118">
        <v>0</v>
      </c>
      <c r="E16" s="122">
        <v>2</v>
      </c>
      <c r="F16" s="122">
        <v>657</v>
      </c>
      <c r="G16" s="118">
        <v>659</v>
      </c>
      <c r="H16" s="448">
        <v>2.4330810411666973E-2</v>
      </c>
    </row>
    <row r="17" spans="1:8" ht="15" customHeight="1">
      <c r="A17" s="411">
        <v>11</v>
      </c>
      <c r="B17" s="459" t="s">
        <v>73</v>
      </c>
      <c r="C17" s="223">
        <v>0</v>
      </c>
      <c r="D17" s="118">
        <v>0</v>
      </c>
      <c r="E17" s="122">
        <v>0</v>
      </c>
      <c r="F17" s="122">
        <v>1163</v>
      </c>
      <c r="G17" s="118">
        <v>1163</v>
      </c>
      <c r="H17" s="448">
        <v>4.293889606793428E-2</v>
      </c>
    </row>
    <row r="18" spans="1:8" ht="15" customHeight="1">
      <c r="A18" s="411">
        <v>12</v>
      </c>
      <c r="B18" s="459" t="s">
        <v>74</v>
      </c>
      <c r="C18" s="223">
        <v>0</v>
      </c>
      <c r="D18" s="118">
        <v>0</v>
      </c>
      <c r="E18" s="122">
        <v>6</v>
      </c>
      <c r="F18" s="122">
        <v>226</v>
      </c>
      <c r="G18" s="118">
        <v>232</v>
      </c>
      <c r="H18" s="448">
        <v>8.565626730662728E-3</v>
      </c>
    </row>
    <row r="19" spans="1:8" ht="15" customHeight="1">
      <c r="A19" s="411">
        <v>13</v>
      </c>
      <c r="B19" s="459" t="s">
        <v>75</v>
      </c>
      <c r="C19" s="223">
        <v>0</v>
      </c>
      <c r="D19" s="118">
        <v>0</v>
      </c>
      <c r="E19" s="122">
        <v>2</v>
      </c>
      <c r="F19" s="122">
        <v>1440</v>
      </c>
      <c r="G19" s="118">
        <v>1442</v>
      </c>
      <c r="H19" s="448">
        <v>5.3239800627653683E-2</v>
      </c>
    </row>
    <row r="20" spans="1:8" ht="14.25" customHeight="1">
      <c r="A20" s="411">
        <v>14</v>
      </c>
      <c r="B20" s="459" t="s">
        <v>76</v>
      </c>
      <c r="C20" s="223">
        <v>0</v>
      </c>
      <c r="D20" s="118">
        <v>0</v>
      </c>
      <c r="E20" s="122">
        <v>20</v>
      </c>
      <c r="F20" s="122">
        <v>1106</v>
      </c>
      <c r="G20" s="118">
        <v>1126</v>
      </c>
      <c r="H20" s="448">
        <v>4.1572826287613072E-2</v>
      </c>
    </row>
    <row r="21" spans="1:8" ht="13.5" customHeight="1">
      <c r="A21" s="435">
        <v>15</v>
      </c>
      <c r="B21" s="459" t="s">
        <v>77</v>
      </c>
      <c r="C21" s="223">
        <v>0</v>
      </c>
      <c r="D21" s="118">
        <v>0</v>
      </c>
      <c r="E21" s="122">
        <v>1</v>
      </c>
      <c r="F21" s="122">
        <v>1042</v>
      </c>
      <c r="G21" s="118">
        <v>1043</v>
      </c>
      <c r="H21" s="448">
        <v>3.8508399483108732E-2</v>
      </c>
    </row>
    <row r="22" spans="1:8" ht="15" customHeight="1">
      <c r="A22" s="411">
        <v>16</v>
      </c>
      <c r="B22" s="459" t="s">
        <v>78</v>
      </c>
      <c r="C22" s="223">
        <v>0</v>
      </c>
      <c r="D22" s="118">
        <v>0</v>
      </c>
      <c r="E22" s="122">
        <v>0</v>
      </c>
      <c r="F22" s="122">
        <v>1593</v>
      </c>
      <c r="G22" s="118">
        <v>1593</v>
      </c>
      <c r="H22" s="448">
        <v>5.8814842163559165E-2</v>
      </c>
    </row>
    <row r="23" spans="1:8" ht="24" customHeight="1">
      <c r="A23" s="435">
        <v>17</v>
      </c>
      <c r="B23" s="459" t="s">
        <v>79</v>
      </c>
      <c r="C23" s="223">
        <v>0</v>
      </c>
      <c r="D23" s="118">
        <v>1</v>
      </c>
      <c r="E23" s="122">
        <v>3</v>
      </c>
      <c r="F23" s="122">
        <v>565</v>
      </c>
      <c r="G23" s="118">
        <v>569</v>
      </c>
      <c r="H23" s="448">
        <v>2.1007937973047813E-2</v>
      </c>
    </row>
    <row r="24" spans="1:8" ht="17.25" customHeight="1">
      <c r="A24" s="411">
        <v>18</v>
      </c>
      <c r="B24" s="459" t="s">
        <v>80</v>
      </c>
      <c r="C24" s="223">
        <v>0</v>
      </c>
      <c r="D24" s="118">
        <v>0</v>
      </c>
      <c r="E24" s="122">
        <v>8</v>
      </c>
      <c r="F24" s="122">
        <v>568</v>
      </c>
      <c r="G24" s="118">
        <v>576</v>
      </c>
      <c r="H24" s="448">
        <v>2.1266383607162636E-2</v>
      </c>
    </row>
    <row r="25" spans="1:8" ht="15.75" customHeight="1">
      <c r="A25" s="411">
        <v>19</v>
      </c>
      <c r="B25" s="459" t="s">
        <v>81</v>
      </c>
      <c r="C25" s="223">
        <v>0</v>
      </c>
      <c r="D25" s="118">
        <v>0</v>
      </c>
      <c r="E25" s="122">
        <v>10</v>
      </c>
      <c r="F25" s="122">
        <v>660</v>
      </c>
      <c r="G25" s="118">
        <v>670</v>
      </c>
      <c r="H25" s="448">
        <v>2.4736939265275985E-2</v>
      </c>
    </row>
    <row r="26" spans="1:8" ht="24" customHeight="1">
      <c r="A26" s="435">
        <v>20</v>
      </c>
      <c r="B26" s="459" t="s">
        <v>82</v>
      </c>
      <c r="C26" s="223">
        <v>0</v>
      </c>
      <c r="D26" s="118">
        <v>0</v>
      </c>
      <c r="E26" s="122">
        <v>0</v>
      </c>
      <c r="F26" s="122">
        <v>41</v>
      </c>
      <c r="G26" s="133">
        <v>41</v>
      </c>
      <c r="H26" s="448">
        <v>1.513752999815396E-3</v>
      </c>
    </row>
    <row r="27" spans="1:8" ht="16.5" customHeight="1">
      <c r="A27" s="411">
        <v>21</v>
      </c>
      <c r="B27" s="459" t="s">
        <v>83</v>
      </c>
      <c r="C27" s="223">
        <v>0</v>
      </c>
      <c r="D27" s="118">
        <v>0</v>
      </c>
      <c r="E27" s="122">
        <v>0</v>
      </c>
      <c r="F27" s="122">
        <v>22</v>
      </c>
      <c r="G27" s="118">
        <v>22</v>
      </c>
      <c r="H27" s="448">
        <v>8.1225770721801737E-4</v>
      </c>
    </row>
    <row r="28" spans="1:8" ht="14.25" customHeight="1">
      <c r="A28" s="411">
        <v>22</v>
      </c>
      <c r="B28" s="460" t="s">
        <v>84</v>
      </c>
      <c r="C28" s="223">
        <v>0</v>
      </c>
      <c r="D28" s="118">
        <v>3</v>
      </c>
      <c r="E28" s="122">
        <v>7</v>
      </c>
      <c r="F28" s="122">
        <v>1824</v>
      </c>
      <c r="G28" s="118">
        <v>1834</v>
      </c>
      <c r="H28" s="448">
        <v>6.7712756138083807E-2</v>
      </c>
    </row>
    <row r="29" spans="1:8" ht="15" customHeight="1" thickBot="1">
      <c r="A29" s="461">
        <v>23</v>
      </c>
      <c r="B29" s="462" t="s">
        <v>85</v>
      </c>
      <c r="C29" s="463">
        <v>0</v>
      </c>
      <c r="D29" s="119">
        <v>0</v>
      </c>
      <c r="E29" s="464">
        <v>0</v>
      </c>
      <c r="F29" s="464">
        <v>0</v>
      </c>
      <c r="G29" s="119">
        <v>0</v>
      </c>
      <c r="H29" s="453">
        <v>0</v>
      </c>
    </row>
    <row r="30" spans="1:8" ht="24" customHeight="1" thickBot="1">
      <c r="A30" s="465"/>
      <c r="B30" s="466" t="s">
        <v>35</v>
      </c>
      <c r="C30" s="467">
        <v>14</v>
      </c>
      <c r="D30" s="468">
        <v>23</v>
      </c>
      <c r="E30" s="468">
        <v>3024</v>
      </c>
      <c r="F30" s="468">
        <v>24024</v>
      </c>
      <c r="G30" s="469">
        <v>27085</v>
      </c>
      <c r="H30" s="454">
        <v>0.99999999999999989</v>
      </c>
    </row>
    <row r="31" spans="1:8">
      <c r="A31" s="423"/>
      <c r="B31" s="424"/>
      <c r="C31" s="425"/>
      <c r="D31" s="425"/>
      <c r="E31" s="425"/>
      <c r="F31" s="425"/>
      <c r="G31" s="425"/>
    </row>
    <row r="32" spans="1:8">
      <c r="G32" s="323" t="s">
        <v>38</v>
      </c>
    </row>
    <row r="33" spans="1:7">
      <c r="A33" s="551">
        <v>44559</v>
      </c>
      <c r="B33" s="551"/>
      <c r="G33" s="225" t="s">
        <v>39</v>
      </c>
    </row>
    <row r="34" spans="1:7">
      <c r="B34" s="88"/>
    </row>
  </sheetData>
  <mergeCells count="9">
    <mergeCell ref="H5:H6"/>
    <mergeCell ref="C4:H4"/>
    <mergeCell ref="A33:B33"/>
    <mergeCell ref="H2:N2"/>
    <mergeCell ref="A3:C3"/>
    <mergeCell ref="C5:D5"/>
    <mergeCell ref="E5:F5"/>
    <mergeCell ref="G5:G6"/>
    <mergeCell ref="A2:G2"/>
  </mergeCells>
  <pageMargins left="0.70866141732283472" right="0.70866141732283472" top="0.35433070866141736" bottom="0.15748031496062992" header="0.31496062992125984" footer="0.31496062992125984"/>
  <pageSetup paperSize="9" scale="71" orientation="landscape" r:id="rId1"/>
</worksheet>
</file>

<file path=xl/worksheets/sheet17.xml><?xml version="1.0" encoding="utf-8"?>
<worksheet xmlns="http://schemas.openxmlformats.org/spreadsheetml/2006/main" xmlns:r="http://schemas.openxmlformats.org/officeDocument/2006/relationships">
  <dimension ref="A1:N34"/>
  <sheetViews>
    <sheetView zoomScale="55" zoomScaleNormal="55" workbookViewId="0">
      <selection activeCell="D13" sqref="D13"/>
    </sheetView>
  </sheetViews>
  <sheetFormatPr defaultRowHeight="12"/>
  <cols>
    <col min="1" max="1" width="5.42578125" style="58" customWidth="1"/>
    <col min="2" max="2" width="53.42578125" style="58" customWidth="1"/>
    <col min="3" max="3" width="14.28515625" style="58" customWidth="1"/>
    <col min="4" max="7" width="12.7109375" style="58" customWidth="1"/>
    <col min="8" max="8" width="12.28515625" style="58" customWidth="1"/>
    <col min="9" max="16384" width="9.140625" style="58"/>
  </cols>
  <sheetData>
    <row r="1" spans="1:14">
      <c r="A1" s="394" t="s">
        <v>101</v>
      </c>
      <c r="B1" s="450"/>
    </row>
    <row r="2" spans="1:14" ht="30.75" customHeight="1">
      <c r="A2" s="545" t="s">
        <v>131</v>
      </c>
      <c r="B2" s="545"/>
      <c r="C2" s="545"/>
      <c r="D2" s="545"/>
      <c r="E2" s="545"/>
      <c r="F2" s="545"/>
      <c r="G2" s="545"/>
      <c r="H2" s="558"/>
      <c r="I2" s="558"/>
      <c r="J2" s="558"/>
      <c r="K2" s="558"/>
      <c r="L2" s="558"/>
      <c r="M2" s="558"/>
      <c r="N2" s="558"/>
    </row>
    <row r="3" spans="1:14" ht="11.25" customHeight="1" thickBot="1">
      <c r="A3" s="544"/>
      <c r="B3" s="544"/>
      <c r="C3" s="544"/>
    </row>
    <row r="4" spans="1:14" ht="14.25" customHeight="1">
      <c r="A4" s="54"/>
      <c r="B4" s="172"/>
      <c r="C4" s="548" t="s">
        <v>86</v>
      </c>
      <c r="D4" s="549"/>
      <c r="E4" s="549"/>
      <c r="F4" s="549"/>
      <c r="G4" s="549"/>
      <c r="H4" s="550"/>
    </row>
    <row r="5" spans="1:14" ht="13.5" customHeight="1">
      <c r="A5" s="431" t="s">
        <v>12</v>
      </c>
      <c r="B5" s="456" t="s">
        <v>62</v>
      </c>
      <c r="C5" s="552" t="s">
        <v>87</v>
      </c>
      <c r="D5" s="553"/>
      <c r="E5" s="554" t="s">
        <v>88</v>
      </c>
      <c r="F5" s="553"/>
      <c r="G5" s="555" t="s">
        <v>35</v>
      </c>
      <c r="H5" s="546" t="s">
        <v>43</v>
      </c>
    </row>
    <row r="6" spans="1:14" ht="24" customHeight="1" thickBot="1">
      <c r="A6" s="399"/>
      <c r="B6" s="470"/>
      <c r="C6" s="322" t="s">
        <v>89</v>
      </c>
      <c r="D6" s="400" t="s">
        <v>90</v>
      </c>
      <c r="E6" s="400" t="s">
        <v>90</v>
      </c>
      <c r="F6" s="401" t="s">
        <v>91</v>
      </c>
      <c r="G6" s="556"/>
      <c r="H6" s="547"/>
    </row>
    <row r="7" spans="1:14" ht="14.25" customHeight="1">
      <c r="A7" s="471">
        <v>1</v>
      </c>
      <c r="B7" s="472" t="s">
        <v>63</v>
      </c>
      <c r="C7" s="404">
        <v>0</v>
      </c>
      <c r="D7" s="405">
        <v>0</v>
      </c>
      <c r="E7" s="123">
        <v>1</v>
      </c>
      <c r="F7" s="123">
        <v>175</v>
      </c>
      <c r="G7" s="195">
        <v>176</v>
      </c>
      <c r="H7" s="451">
        <v>6.4703503547663688E-3</v>
      </c>
    </row>
    <row r="8" spans="1:14" ht="14.25" customHeight="1">
      <c r="A8" s="411">
        <v>2</v>
      </c>
      <c r="B8" s="459" t="s">
        <v>64</v>
      </c>
      <c r="C8" s="223">
        <v>0</v>
      </c>
      <c r="D8" s="118">
        <v>0</v>
      </c>
      <c r="E8" s="122">
        <v>0</v>
      </c>
      <c r="F8" s="122">
        <v>36</v>
      </c>
      <c r="G8" s="168">
        <v>36</v>
      </c>
      <c r="H8" s="448">
        <v>1.32348075438403E-3</v>
      </c>
    </row>
    <row r="9" spans="1:14" ht="12.75" customHeight="1">
      <c r="A9" s="411">
        <v>3</v>
      </c>
      <c r="B9" s="459" t="s">
        <v>65</v>
      </c>
      <c r="C9" s="223">
        <v>12</v>
      </c>
      <c r="D9" s="118">
        <v>0</v>
      </c>
      <c r="E9" s="122">
        <v>1</v>
      </c>
      <c r="F9" s="122">
        <v>1639</v>
      </c>
      <c r="G9" s="168">
        <v>1652</v>
      </c>
      <c r="H9" s="448">
        <v>6.07330612845116E-2</v>
      </c>
    </row>
    <row r="10" spans="1:14" ht="15" customHeight="1">
      <c r="A10" s="411">
        <v>4</v>
      </c>
      <c r="B10" s="459" t="s">
        <v>66</v>
      </c>
      <c r="C10" s="179">
        <v>0</v>
      </c>
      <c r="D10" s="129">
        <v>0</v>
      </c>
      <c r="E10" s="130">
        <v>0</v>
      </c>
      <c r="F10" s="122">
        <v>10</v>
      </c>
      <c r="G10" s="168">
        <v>10</v>
      </c>
      <c r="H10" s="448">
        <v>3.676335428844528E-4</v>
      </c>
    </row>
    <row r="11" spans="1:14" ht="24" customHeight="1">
      <c r="A11" s="411">
        <v>5</v>
      </c>
      <c r="B11" s="459" t="s">
        <v>67</v>
      </c>
      <c r="C11" s="223">
        <v>0</v>
      </c>
      <c r="D11" s="118">
        <v>0</v>
      </c>
      <c r="E11" s="122">
        <v>0</v>
      </c>
      <c r="F11" s="122">
        <v>77</v>
      </c>
      <c r="G11" s="168">
        <v>77</v>
      </c>
      <c r="H11" s="448">
        <v>2.8307782802102863E-3</v>
      </c>
    </row>
    <row r="12" spans="1:14" ht="12.75" customHeight="1">
      <c r="A12" s="411">
        <v>6</v>
      </c>
      <c r="B12" s="459" t="s">
        <v>68</v>
      </c>
      <c r="C12" s="179">
        <v>0</v>
      </c>
      <c r="D12" s="118">
        <v>0</v>
      </c>
      <c r="E12" s="122">
        <v>6</v>
      </c>
      <c r="F12" s="122">
        <v>1495</v>
      </c>
      <c r="G12" s="168">
        <v>1501</v>
      </c>
      <c r="H12" s="448">
        <v>5.518179478695636E-2</v>
      </c>
    </row>
    <row r="13" spans="1:14" ht="24" customHeight="1">
      <c r="A13" s="411">
        <v>7</v>
      </c>
      <c r="B13" s="459" t="s">
        <v>69</v>
      </c>
      <c r="C13" s="179">
        <v>0</v>
      </c>
      <c r="D13" s="118">
        <v>5</v>
      </c>
      <c r="E13" s="122">
        <v>24</v>
      </c>
      <c r="F13" s="122">
        <v>4938</v>
      </c>
      <c r="G13" s="168">
        <v>4967</v>
      </c>
      <c r="H13" s="448">
        <v>0.18260358075070771</v>
      </c>
    </row>
    <row r="14" spans="1:14" ht="14.25" customHeight="1">
      <c r="A14" s="411">
        <v>8</v>
      </c>
      <c r="B14" s="459" t="s">
        <v>70</v>
      </c>
      <c r="C14" s="179">
        <v>0</v>
      </c>
      <c r="D14" s="118">
        <v>0</v>
      </c>
      <c r="E14" s="118">
        <v>13</v>
      </c>
      <c r="F14" s="122">
        <v>1257</v>
      </c>
      <c r="G14" s="168">
        <v>1270</v>
      </c>
      <c r="H14" s="448">
        <v>4.66894599463255E-2</v>
      </c>
    </row>
    <row r="15" spans="1:14" ht="24" customHeight="1">
      <c r="A15" s="411">
        <v>9</v>
      </c>
      <c r="B15" s="459" t="s">
        <v>71</v>
      </c>
      <c r="C15" s="223">
        <v>0</v>
      </c>
      <c r="D15" s="118">
        <v>16</v>
      </c>
      <c r="E15" s="118">
        <v>2790</v>
      </c>
      <c r="F15" s="122">
        <v>4086</v>
      </c>
      <c r="G15" s="168">
        <v>6892</v>
      </c>
      <c r="H15" s="448">
        <v>0.25337303775596487</v>
      </c>
    </row>
    <row r="16" spans="1:14" ht="15" customHeight="1">
      <c r="A16" s="411">
        <v>10</v>
      </c>
      <c r="B16" s="459" t="s">
        <v>72</v>
      </c>
      <c r="C16" s="223">
        <v>0</v>
      </c>
      <c r="D16" s="118">
        <v>0</v>
      </c>
      <c r="E16" s="122">
        <v>2</v>
      </c>
      <c r="F16" s="122">
        <v>663</v>
      </c>
      <c r="G16" s="168">
        <v>665</v>
      </c>
      <c r="H16" s="448">
        <v>2.4447630601816109E-2</v>
      </c>
    </row>
    <row r="17" spans="1:8" ht="15" customHeight="1">
      <c r="A17" s="411">
        <v>11</v>
      </c>
      <c r="B17" s="459" t="s">
        <v>73</v>
      </c>
      <c r="C17" s="223">
        <v>0</v>
      </c>
      <c r="D17" s="118">
        <v>0</v>
      </c>
      <c r="E17" s="122">
        <v>0</v>
      </c>
      <c r="F17" s="122">
        <v>1140</v>
      </c>
      <c r="G17" s="168">
        <v>1140</v>
      </c>
      <c r="H17" s="448">
        <v>4.1910223888827619E-2</v>
      </c>
    </row>
    <row r="18" spans="1:8" ht="15" customHeight="1">
      <c r="A18" s="411">
        <v>12</v>
      </c>
      <c r="B18" s="459" t="s">
        <v>74</v>
      </c>
      <c r="C18" s="223">
        <v>0</v>
      </c>
      <c r="D18" s="118">
        <v>0</v>
      </c>
      <c r="E18" s="122">
        <v>6</v>
      </c>
      <c r="F18" s="122">
        <v>238</v>
      </c>
      <c r="G18" s="168">
        <v>244</v>
      </c>
      <c r="H18" s="448">
        <v>8.9702584463806478E-3</v>
      </c>
    </row>
    <row r="19" spans="1:8" ht="15" customHeight="1">
      <c r="A19" s="411">
        <v>13</v>
      </c>
      <c r="B19" s="459" t="s">
        <v>75</v>
      </c>
      <c r="C19" s="223">
        <v>0</v>
      </c>
      <c r="D19" s="118">
        <v>0</v>
      </c>
      <c r="E19" s="122">
        <v>2</v>
      </c>
      <c r="F19" s="122">
        <v>1507</v>
      </c>
      <c r="G19" s="168">
        <v>1509</v>
      </c>
      <c r="H19" s="448">
        <v>5.5475901621263923E-2</v>
      </c>
    </row>
    <row r="20" spans="1:8" ht="14.25" customHeight="1">
      <c r="A20" s="411">
        <v>14</v>
      </c>
      <c r="B20" s="459" t="s">
        <v>76</v>
      </c>
      <c r="C20" s="223">
        <v>0</v>
      </c>
      <c r="D20" s="118">
        <v>0</v>
      </c>
      <c r="E20" s="122">
        <v>20</v>
      </c>
      <c r="F20" s="122">
        <v>1181</v>
      </c>
      <c r="G20" s="168">
        <v>1201</v>
      </c>
      <c r="H20" s="448">
        <v>4.4152788500422778E-2</v>
      </c>
    </row>
    <row r="21" spans="1:8" ht="13.5" customHeight="1">
      <c r="A21" s="435">
        <v>15</v>
      </c>
      <c r="B21" s="459" t="s">
        <v>77</v>
      </c>
      <c r="C21" s="223">
        <v>0</v>
      </c>
      <c r="D21" s="118">
        <v>0</v>
      </c>
      <c r="E21" s="122">
        <v>1</v>
      </c>
      <c r="F21" s="122">
        <v>815</v>
      </c>
      <c r="G21" s="168">
        <v>816</v>
      </c>
      <c r="H21" s="448">
        <v>2.9998897099371348E-2</v>
      </c>
    </row>
    <row r="22" spans="1:8" ht="15" customHeight="1">
      <c r="A22" s="411">
        <v>16</v>
      </c>
      <c r="B22" s="459" t="s">
        <v>78</v>
      </c>
      <c r="C22" s="223">
        <v>0</v>
      </c>
      <c r="D22" s="118">
        <v>0</v>
      </c>
      <c r="E22" s="122">
        <v>0</v>
      </c>
      <c r="F22" s="122">
        <v>1186</v>
      </c>
      <c r="G22" s="168">
        <v>1186</v>
      </c>
      <c r="H22" s="448">
        <v>4.36013381860961E-2</v>
      </c>
    </row>
    <row r="23" spans="1:8" ht="24" customHeight="1">
      <c r="A23" s="435">
        <v>17</v>
      </c>
      <c r="B23" s="459" t="s">
        <v>79</v>
      </c>
      <c r="C23" s="223">
        <v>0</v>
      </c>
      <c r="D23" s="118">
        <v>1</v>
      </c>
      <c r="E23" s="122">
        <v>3</v>
      </c>
      <c r="F23" s="122">
        <v>539</v>
      </c>
      <c r="G23" s="168">
        <v>543</v>
      </c>
      <c r="H23" s="448">
        <v>1.9962501378625788E-2</v>
      </c>
    </row>
    <row r="24" spans="1:8" ht="17.25" customHeight="1">
      <c r="A24" s="411">
        <v>18</v>
      </c>
      <c r="B24" s="459" t="s">
        <v>80</v>
      </c>
      <c r="C24" s="223">
        <v>0</v>
      </c>
      <c r="D24" s="118">
        <v>0</v>
      </c>
      <c r="E24" s="122">
        <v>7</v>
      </c>
      <c r="F24" s="122">
        <v>564</v>
      </c>
      <c r="G24" s="168">
        <v>571</v>
      </c>
      <c r="H24" s="448">
        <v>2.0991875298702254E-2</v>
      </c>
    </row>
    <row r="25" spans="1:8" ht="15.75" customHeight="1">
      <c r="A25" s="411">
        <v>19</v>
      </c>
      <c r="B25" s="459" t="s">
        <v>81</v>
      </c>
      <c r="C25" s="223">
        <v>0</v>
      </c>
      <c r="D25" s="118">
        <v>0</v>
      </c>
      <c r="E25" s="122">
        <v>9</v>
      </c>
      <c r="F25" s="122">
        <v>685</v>
      </c>
      <c r="G25" s="168">
        <v>694</v>
      </c>
      <c r="H25" s="448">
        <v>2.5513767876181023E-2</v>
      </c>
    </row>
    <row r="26" spans="1:8" ht="24" customHeight="1">
      <c r="A26" s="435">
        <v>20</v>
      </c>
      <c r="B26" s="459" t="s">
        <v>82</v>
      </c>
      <c r="C26" s="223">
        <v>0</v>
      </c>
      <c r="D26" s="118">
        <v>0</v>
      </c>
      <c r="E26" s="122">
        <v>0</v>
      </c>
      <c r="F26" s="122">
        <v>38</v>
      </c>
      <c r="G26" s="452">
        <v>38</v>
      </c>
      <c r="H26" s="448">
        <v>1.3970074629609205E-3</v>
      </c>
    </row>
    <row r="27" spans="1:8" ht="16.5" customHeight="1">
      <c r="A27" s="411">
        <v>21</v>
      </c>
      <c r="B27" s="459" t="s">
        <v>83</v>
      </c>
      <c r="C27" s="223">
        <v>0</v>
      </c>
      <c r="D27" s="118">
        <v>0</v>
      </c>
      <c r="E27" s="122">
        <v>0</v>
      </c>
      <c r="F27" s="122">
        <v>23</v>
      </c>
      <c r="G27" s="168">
        <v>23</v>
      </c>
      <c r="H27" s="448">
        <v>8.4555714863424134E-4</v>
      </c>
    </row>
    <row r="28" spans="1:8" ht="14.25" customHeight="1">
      <c r="A28" s="411">
        <v>22</v>
      </c>
      <c r="B28" s="460" t="s">
        <v>84</v>
      </c>
      <c r="C28" s="223">
        <v>0</v>
      </c>
      <c r="D28" s="118">
        <v>2</v>
      </c>
      <c r="E28" s="122">
        <v>6</v>
      </c>
      <c r="F28" s="122">
        <v>1982</v>
      </c>
      <c r="G28" s="168">
        <v>1990</v>
      </c>
      <c r="H28" s="448">
        <v>7.3159075034006107E-2</v>
      </c>
    </row>
    <row r="29" spans="1:8" ht="15" customHeight="1" thickBot="1">
      <c r="A29" s="461">
        <v>23</v>
      </c>
      <c r="B29" s="462" t="s">
        <v>85</v>
      </c>
      <c r="C29" s="463">
        <v>0</v>
      </c>
      <c r="D29" s="119">
        <v>0</v>
      </c>
      <c r="E29" s="464">
        <v>0</v>
      </c>
      <c r="F29" s="464">
        <v>0</v>
      </c>
      <c r="G29" s="473">
        <v>0</v>
      </c>
      <c r="H29" s="455">
        <v>0</v>
      </c>
    </row>
    <row r="30" spans="1:8" ht="24" customHeight="1" thickBot="1">
      <c r="A30" s="465"/>
      <c r="B30" s="466" t="s">
        <v>35</v>
      </c>
      <c r="C30" s="467">
        <v>12</v>
      </c>
      <c r="D30" s="468">
        <v>24</v>
      </c>
      <c r="E30" s="468">
        <v>2891</v>
      </c>
      <c r="F30" s="468">
        <v>24274</v>
      </c>
      <c r="G30" s="469">
        <v>27201</v>
      </c>
      <c r="H30" s="454">
        <v>1</v>
      </c>
    </row>
    <row r="31" spans="1:8">
      <c r="A31" s="423"/>
      <c r="B31" s="424"/>
      <c r="C31" s="425"/>
      <c r="D31" s="425"/>
      <c r="E31" s="425"/>
      <c r="F31" s="425"/>
      <c r="G31" s="425"/>
    </row>
    <row r="32" spans="1:8">
      <c r="G32" s="323" t="s">
        <v>38</v>
      </c>
    </row>
    <row r="33" spans="1:7">
      <c r="A33" s="551">
        <v>44559</v>
      </c>
      <c r="B33" s="551"/>
      <c r="G33" s="225" t="s">
        <v>39</v>
      </c>
    </row>
    <row r="34" spans="1:7">
      <c r="B34" s="88"/>
    </row>
  </sheetData>
  <mergeCells count="9">
    <mergeCell ref="H5:H6"/>
    <mergeCell ref="C4:H4"/>
    <mergeCell ref="A33:B33"/>
    <mergeCell ref="H2:N2"/>
    <mergeCell ref="A3:C3"/>
    <mergeCell ref="C5:D5"/>
    <mergeCell ref="E5:F5"/>
    <mergeCell ref="G5:G6"/>
    <mergeCell ref="A2:G2"/>
  </mergeCells>
  <pageMargins left="0.31496062992125984" right="0.31496062992125984" top="0.35433070866141736" bottom="0.15748031496062992" header="0.31496062992125984" footer="0.31496062992125984"/>
  <pageSetup paperSize="9" scale="75"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N34"/>
  <sheetViews>
    <sheetView view="pageBreakPreview" topLeftCell="A13" zoomScale="60" zoomScaleNormal="55" workbookViewId="0">
      <selection activeCell="F19" sqref="F19"/>
    </sheetView>
  </sheetViews>
  <sheetFormatPr defaultRowHeight="12"/>
  <cols>
    <col min="1" max="1" width="5.42578125" style="58" customWidth="1"/>
    <col min="2" max="2" width="52.7109375" style="58" customWidth="1"/>
    <col min="3" max="3" width="14.28515625" style="58" customWidth="1"/>
    <col min="4" max="7" width="12.7109375" style="58" customWidth="1"/>
    <col min="8" max="8" width="12.5703125" style="58" customWidth="1"/>
    <col min="9" max="16384" width="9.140625" style="58"/>
  </cols>
  <sheetData>
    <row r="1" spans="1:14">
      <c r="A1" s="394" t="s">
        <v>102</v>
      </c>
      <c r="B1" s="450"/>
    </row>
    <row r="2" spans="1:14" ht="30.75" customHeight="1">
      <c r="A2" s="545" t="s">
        <v>132</v>
      </c>
      <c r="B2" s="545"/>
      <c r="C2" s="545"/>
      <c r="D2" s="545"/>
      <c r="E2" s="545"/>
      <c r="F2" s="545"/>
      <c r="G2" s="545"/>
      <c r="H2" s="558"/>
      <c r="I2" s="558"/>
      <c r="J2" s="558"/>
      <c r="K2" s="558"/>
      <c r="L2" s="558"/>
      <c r="M2" s="558"/>
      <c r="N2" s="558"/>
    </row>
    <row r="3" spans="1:14" ht="11.25" customHeight="1" thickBot="1">
      <c r="A3" s="544"/>
      <c r="B3" s="544"/>
      <c r="C3" s="544"/>
    </row>
    <row r="4" spans="1:14" ht="14.25" customHeight="1">
      <c r="A4" s="54"/>
      <c r="B4" s="172"/>
      <c r="C4" s="549" t="s">
        <v>86</v>
      </c>
      <c r="D4" s="549"/>
      <c r="E4" s="549"/>
      <c r="F4" s="549"/>
      <c r="G4" s="549"/>
      <c r="H4" s="550"/>
    </row>
    <row r="5" spans="1:14" ht="13.5" customHeight="1">
      <c r="A5" s="431" t="s">
        <v>12</v>
      </c>
      <c r="B5" s="456" t="s">
        <v>62</v>
      </c>
      <c r="C5" s="557" t="s">
        <v>87</v>
      </c>
      <c r="D5" s="553"/>
      <c r="E5" s="554" t="s">
        <v>88</v>
      </c>
      <c r="F5" s="553"/>
      <c r="G5" s="555" t="s">
        <v>35</v>
      </c>
      <c r="H5" s="546" t="s">
        <v>43</v>
      </c>
    </row>
    <row r="6" spans="1:14" ht="24" customHeight="1" thickBot="1">
      <c r="A6" s="399"/>
      <c r="B6" s="470"/>
      <c r="C6" s="474" t="s">
        <v>89</v>
      </c>
      <c r="D6" s="475" t="s">
        <v>90</v>
      </c>
      <c r="E6" s="475" t="s">
        <v>90</v>
      </c>
      <c r="F6" s="476" t="s">
        <v>91</v>
      </c>
      <c r="G6" s="559"/>
      <c r="H6" s="547"/>
    </row>
    <row r="7" spans="1:14" ht="14.25" customHeight="1">
      <c r="A7" s="471">
        <v>1</v>
      </c>
      <c r="B7" s="472" t="s">
        <v>63</v>
      </c>
      <c r="C7" s="477">
        <v>0</v>
      </c>
      <c r="D7" s="163">
        <v>0</v>
      </c>
      <c r="E7" s="121">
        <v>1</v>
      </c>
      <c r="F7" s="121">
        <v>156</v>
      </c>
      <c r="G7" s="478">
        <v>157</v>
      </c>
      <c r="H7" s="447">
        <v>6.0744409192911861E-3</v>
      </c>
    </row>
    <row r="8" spans="1:14" ht="14.25" customHeight="1">
      <c r="A8" s="411">
        <v>2</v>
      </c>
      <c r="B8" s="459" t="s">
        <v>64</v>
      </c>
      <c r="C8" s="223">
        <v>0</v>
      </c>
      <c r="D8" s="118">
        <v>0</v>
      </c>
      <c r="E8" s="122">
        <v>0</v>
      </c>
      <c r="F8" s="122">
        <v>30</v>
      </c>
      <c r="G8" s="168">
        <v>30</v>
      </c>
      <c r="H8" s="448">
        <v>1.1607211947690164E-3</v>
      </c>
    </row>
    <row r="9" spans="1:14" ht="12.75" customHeight="1">
      <c r="A9" s="411">
        <v>3</v>
      </c>
      <c r="B9" s="459" t="s">
        <v>65</v>
      </c>
      <c r="C9" s="223">
        <v>19</v>
      </c>
      <c r="D9" s="118">
        <v>0</v>
      </c>
      <c r="E9" s="122">
        <v>0</v>
      </c>
      <c r="F9" s="122">
        <v>1570</v>
      </c>
      <c r="G9" s="168">
        <v>1589</v>
      </c>
      <c r="H9" s="448">
        <v>6.147953261626557E-2</v>
      </c>
    </row>
    <row r="10" spans="1:14" ht="15" customHeight="1">
      <c r="A10" s="411">
        <v>4</v>
      </c>
      <c r="B10" s="459" t="s">
        <v>66</v>
      </c>
      <c r="C10" s="179">
        <v>0</v>
      </c>
      <c r="D10" s="129">
        <v>0</v>
      </c>
      <c r="E10" s="130">
        <v>0</v>
      </c>
      <c r="F10" s="122">
        <v>9</v>
      </c>
      <c r="G10" s="168">
        <v>9</v>
      </c>
      <c r="H10" s="448">
        <v>3.4821635843070492E-4</v>
      </c>
    </row>
    <row r="11" spans="1:14" ht="24" customHeight="1">
      <c r="A11" s="411">
        <v>5</v>
      </c>
      <c r="B11" s="459" t="s">
        <v>67</v>
      </c>
      <c r="C11" s="223">
        <v>0</v>
      </c>
      <c r="D11" s="118">
        <v>0</v>
      </c>
      <c r="E11" s="122">
        <v>0</v>
      </c>
      <c r="F11" s="122">
        <v>71</v>
      </c>
      <c r="G11" s="168">
        <v>71</v>
      </c>
      <c r="H11" s="448">
        <v>2.7470401609533388E-3</v>
      </c>
    </row>
    <row r="12" spans="1:14" ht="12.75" customHeight="1">
      <c r="A12" s="411">
        <v>6</v>
      </c>
      <c r="B12" s="459" t="s">
        <v>68</v>
      </c>
      <c r="C12" s="179">
        <v>0</v>
      </c>
      <c r="D12" s="118">
        <v>0</v>
      </c>
      <c r="E12" s="122">
        <v>6</v>
      </c>
      <c r="F12" s="122">
        <v>1552</v>
      </c>
      <c r="G12" s="168">
        <v>1558</v>
      </c>
      <c r="H12" s="448">
        <v>6.0280120715004257E-2</v>
      </c>
    </row>
    <row r="13" spans="1:14" ht="24" customHeight="1">
      <c r="A13" s="411">
        <v>7</v>
      </c>
      <c r="B13" s="459" t="s">
        <v>69</v>
      </c>
      <c r="C13" s="179">
        <v>0</v>
      </c>
      <c r="D13" s="118">
        <v>5</v>
      </c>
      <c r="E13" s="122">
        <v>21</v>
      </c>
      <c r="F13" s="122">
        <v>4669</v>
      </c>
      <c r="G13" s="168">
        <v>4695</v>
      </c>
      <c r="H13" s="448">
        <v>0.18165286698135108</v>
      </c>
    </row>
    <row r="14" spans="1:14" ht="14.25" customHeight="1">
      <c r="A14" s="411">
        <v>8</v>
      </c>
      <c r="B14" s="459" t="s">
        <v>70</v>
      </c>
      <c r="C14" s="179">
        <v>0</v>
      </c>
      <c r="D14" s="118">
        <v>0</v>
      </c>
      <c r="E14" s="118">
        <v>13</v>
      </c>
      <c r="F14" s="122">
        <v>1179</v>
      </c>
      <c r="G14" s="168">
        <v>1192</v>
      </c>
      <c r="H14" s="448">
        <v>4.6119322138822257E-2</v>
      </c>
    </row>
    <row r="15" spans="1:14" ht="24" customHeight="1">
      <c r="A15" s="411">
        <v>9</v>
      </c>
      <c r="B15" s="459" t="s">
        <v>71</v>
      </c>
      <c r="C15" s="223">
        <v>0</v>
      </c>
      <c r="D15" s="118">
        <v>9</v>
      </c>
      <c r="E15" s="118">
        <v>2335</v>
      </c>
      <c r="F15" s="122">
        <v>3792</v>
      </c>
      <c r="G15" s="168">
        <v>6136</v>
      </c>
      <c r="H15" s="448">
        <v>0.23740617503675618</v>
      </c>
    </row>
    <row r="16" spans="1:14" ht="15" customHeight="1">
      <c r="A16" s="411">
        <v>10</v>
      </c>
      <c r="B16" s="459" t="s">
        <v>72</v>
      </c>
      <c r="C16" s="223">
        <v>0</v>
      </c>
      <c r="D16" s="118">
        <v>0</v>
      </c>
      <c r="E16" s="122">
        <v>1</v>
      </c>
      <c r="F16" s="122">
        <v>652</v>
      </c>
      <c r="G16" s="168">
        <v>653</v>
      </c>
      <c r="H16" s="448">
        <v>2.526503133947226E-2</v>
      </c>
    </row>
    <row r="17" spans="1:8" ht="15" customHeight="1">
      <c r="A17" s="411">
        <v>11</v>
      </c>
      <c r="B17" s="459" t="s">
        <v>73</v>
      </c>
      <c r="C17" s="223">
        <v>0</v>
      </c>
      <c r="D17" s="118">
        <v>0</v>
      </c>
      <c r="E17" s="122">
        <v>0</v>
      </c>
      <c r="F17" s="122">
        <v>1139</v>
      </c>
      <c r="G17" s="168">
        <v>1139</v>
      </c>
      <c r="H17" s="448">
        <v>4.4068714694730324E-2</v>
      </c>
    </row>
    <row r="18" spans="1:8" ht="15" customHeight="1">
      <c r="A18" s="411">
        <v>12</v>
      </c>
      <c r="B18" s="459" t="s">
        <v>74</v>
      </c>
      <c r="C18" s="223">
        <v>0</v>
      </c>
      <c r="D18" s="118">
        <v>0</v>
      </c>
      <c r="E18" s="122">
        <v>5</v>
      </c>
      <c r="F18" s="122">
        <v>232</v>
      </c>
      <c r="G18" s="168">
        <v>237</v>
      </c>
      <c r="H18" s="448">
        <v>9.1696974386752308E-3</v>
      </c>
    </row>
    <row r="19" spans="1:8" ht="15" customHeight="1">
      <c r="A19" s="411">
        <v>13</v>
      </c>
      <c r="B19" s="459" t="s">
        <v>75</v>
      </c>
      <c r="C19" s="223">
        <v>0</v>
      </c>
      <c r="D19" s="118">
        <v>0</v>
      </c>
      <c r="E19" s="122">
        <v>1</v>
      </c>
      <c r="F19" s="122">
        <v>1442</v>
      </c>
      <c r="G19" s="168">
        <v>1443</v>
      </c>
      <c r="H19" s="448">
        <v>5.5830689468389691E-2</v>
      </c>
    </row>
    <row r="20" spans="1:8" ht="14.25" customHeight="1">
      <c r="A20" s="411">
        <v>14</v>
      </c>
      <c r="B20" s="459" t="s">
        <v>76</v>
      </c>
      <c r="C20" s="223">
        <v>0</v>
      </c>
      <c r="D20" s="118">
        <v>0</v>
      </c>
      <c r="E20" s="122">
        <v>19</v>
      </c>
      <c r="F20" s="122">
        <v>1132</v>
      </c>
      <c r="G20" s="168">
        <v>1151</v>
      </c>
      <c r="H20" s="448">
        <v>4.4533003172637933E-2</v>
      </c>
    </row>
    <row r="21" spans="1:8" ht="13.5" customHeight="1">
      <c r="A21" s="435">
        <v>15</v>
      </c>
      <c r="B21" s="459" t="s">
        <v>77</v>
      </c>
      <c r="C21" s="223">
        <v>0</v>
      </c>
      <c r="D21" s="118">
        <v>0</v>
      </c>
      <c r="E21" s="122">
        <v>1</v>
      </c>
      <c r="F21" s="122">
        <v>1007</v>
      </c>
      <c r="G21" s="168">
        <v>1008</v>
      </c>
      <c r="H21" s="448">
        <v>3.9000232144238957E-2</v>
      </c>
    </row>
    <row r="22" spans="1:8" ht="15" customHeight="1">
      <c r="A22" s="411">
        <v>16</v>
      </c>
      <c r="B22" s="459" t="s">
        <v>78</v>
      </c>
      <c r="C22" s="223">
        <v>0</v>
      </c>
      <c r="D22" s="118">
        <v>0</v>
      </c>
      <c r="E22" s="122">
        <v>0</v>
      </c>
      <c r="F22" s="122">
        <v>1093</v>
      </c>
      <c r="G22" s="168">
        <v>1093</v>
      </c>
      <c r="H22" s="448">
        <v>4.2288942196084499E-2</v>
      </c>
    </row>
    <row r="23" spans="1:8" ht="24" customHeight="1">
      <c r="A23" s="435">
        <v>17</v>
      </c>
      <c r="B23" s="459" t="s">
        <v>79</v>
      </c>
      <c r="C23" s="223">
        <v>0</v>
      </c>
      <c r="D23" s="118">
        <v>1</v>
      </c>
      <c r="E23" s="122">
        <v>3</v>
      </c>
      <c r="F23" s="122">
        <v>507</v>
      </c>
      <c r="G23" s="168">
        <v>511</v>
      </c>
      <c r="H23" s="448">
        <v>1.9770951017565579E-2</v>
      </c>
    </row>
    <row r="24" spans="1:8" ht="17.25" customHeight="1">
      <c r="A24" s="411">
        <v>18</v>
      </c>
      <c r="B24" s="459" t="s">
        <v>80</v>
      </c>
      <c r="C24" s="223">
        <v>0</v>
      </c>
      <c r="D24" s="118">
        <v>0</v>
      </c>
      <c r="E24" s="122">
        <v>7</v>
      </c>
      <c r="F24" s="122">
        <v>523</v>
      </c>
      <c r="G24" s="168">
        <v>530</v>
      </c>
      <c r="H24" s="448">
        <v>2.050607444091929E-2</v>
      </c>
    </row>
    <row r="25" spans="1:8" ht="15.75" customHeight="1">
      <c r="A25" s="411">
        <v>19</v>
      </c>
      <c r="B25" s="459" t="s">
        <v>81</v>
      </c>
      <c r="C25" s="223">
        <v>0</v>
      </c>
      <c r="D25" s="118">
        <v>0</v>
      </c>
      <c r="E25" s="122">
        <v>5</v>
      </c>
      <c r="F25" s="122">
        <v>655</v>
      </c>
      <c r="G25" s="168">
        <v>660</v>
      </c>
      <c r="H25" s="448">
        <v>2.5535866284918364E-2</v>
      </c>
    </row>
    <row r="26" spans="1:8" ht="24" customHeight="1">
      <c r="A26" s="435">
        <v>20</v>
      </c>
      <c r="B26" s="459" t="s">
        <v>82</v>
      </c>
      <c r="C26" s="223">
        <v>0</v>
      </c>
      <c r="D26" s="118">
        <v>0</v>
      </c>
      <c r="E26" s="122">
        <v>0</v>
      </c>
      <c r="F26" s="122">
        <v>41</v>
      </c>
      <c r="G26" s="452">
        <v>41</v>
      </c>
      <c r="H26" s="448">
        <v>1.5863189661843226E-3</v>
      </c>
    </row>
    <row r="27" spans="1:8" ht="16.5" customHeight="1">
      <c r="A27" s="411">
        <v>21</v>
      </c>
      <c r="B27" s="459" t="s">
        <v>83</v>
      </c>
      <c r="C27" s="223">
        <v>0</v>
      </c>
      <c r="D27" s="118">
        <v>0</v>
      </c>
      <c r="E27" s="122">
        <v>0</v>
      </c>
      <c r="F27" s="122">
        <v>20</v>
      </c>
      <c r="G27" s="168">
        <v>20</v>
      </c>
      <c r="H27" s="448">
        <v>7.7381412984601095E-4</v>
      </c>
    </row>
    <row r="28" spans="1:8" ht="14.25" customHeight="1">
      <c r="A28" s="411">
        <v>22</v>
      </c>
      <c r="B28" s="460" t="s">
        <v>84</v>
      </c>
      <c r="C28" s="223">
        <v>0</v>
      </c>
      <c r="D28" s="118">
        <v>2</v>
      </c>
      <c r="E28" s="122">
        <v>8</v>
      </c>
      <c r="F28" s="122">
        <v>1913</v>
      </c>
      <c r="G28" s="168">
        <v>1923</v>
      </c>
      <c r="H28" s="448">
        <v>7.4402228584693961E-2</v>
      </c>
    </row>
    <row r="29" spans="1:8" ht="15" customHeight="1" thickBot="1">
      <c r="A29" s="461">
        <v>23</v>
      </c>
      <c r="B29" s="462" t="s">
        <v>85</v>
      </c>
      <c r="C29" s="463">
        <v>0</v>
      </c>
      <c r="D29" s="119">
        <v>0</v>
      </c>
      <c r="E29" s="464">
        <v>0</v>
      </c>
      <c r="F29" s="464">
        <v>0</v>
      </c>
      <c r="G29" s="473">
        <v>0</v>
      </c>
      <c r="H29" s="453">
        <v>0</v>
      </c>
    </row>
    <row r="30" spans="1:8" ht="24" customHeight="1" thickBot="1">
      <c r="A30" s="465"/>
      <c r="B30" s="466" t="s">
        <v>35</v>
      </c>
      <c r="C30" s="467">
        <v>19</v>
      </c>
      <c r="D30" s="468">
        <v>17</v>
      </c>
      <c r="E30" s="468">
        <v>2426</v>
      </c>
      <c r="F30" s="468">
        <v>23384</v>
      </c>
      <c r="G30" s="469">
        <v>25846</v>
      </c>
      <c r="H30" s="454">
        <v>0.99999999999999989</v>
      </c>
    </row>
    <row r="31" spans="1:8">
      <c r="A31" s="423"/>
      <c r="B31" s="424"/>
      <c r="C31" s="425"/>
      <c r="D31" s="425"/>
      <c r="E31" s="425"/>
      <c r="F31" s="425"/>
      <c r="G31" s="425"/>
    </row>
    <row r="32" spans="1:8">
      <c r="G32" s="323" t="s">
        <v>38</v>
      </c>
    </row>
    <row r="33" spans="1:7">
      <c r="A33" s="551">
        <v>44559</v>
      </c>
      <c r="B33" s="551"/>
      <c r="G33" s="225" t="s">
        <v>39</v>
      </c>
    </row>
    <row r="34" spans="1:7">
      <c r="B34" s="88"/>
    </row>
  </sheetData>
  <mergeCells count="9">
    <mergeCell ref="A33:B33"/>
    <mergeCell ref="H5:H6"/>
    <mergeCell ref="H2:N2"/>
    <mergeCell ref="A3:C3"/>
    <mergeCell ref="C5:D5"/>
    <mergeCell ref="E5:F5"/>
    <mergeCell ref="G5:G6"/>
    <mergeCell ref="C4:H4"/>
    <mergeCell ref="A2:G2"/>
  </mergeCells>
  <pageMargins left="0.31496062992125984" right="0.31496062992125984" top="0.35433070866141736" bottom="0.15748031496062992"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O27"/>
  <sheetViews>
    <sheetView topLeftCell="B16" zoomScale="80" zoomScaleNormal="80" workbookViewId="0">
      <selection activeCell="N3" sqref="N3"/>
    </sheetView>
  </sheetViews>
  <sheetFormatPr defaultRowHeight="12.75"/>
  <cols>
    <col min="1" max="1" width="18" customWidth="1"/>
    <col min="2" max="2" width="8.7109375" bestFit="1" customWidth="1"/>
    <col min="3" max="3" width="9.85546875" bestFit="1" customWidth="1"/>
    <col min="4" max="4" width="12.42578125" customWidth="1"/>
    <col min="5" max="5" width="10.7109375" bestFit="1" customWidth="1"/>
    <col min="6" max="6" width="8.85546875" bestFit="1" customWidth="1"/>
    <col min="8" max="8" width="8.7109375" bestFit="1" customWidth="1"/>
    <col min="9" max="9" width="9.85546875" bestFit="1" customWidth="1"/>
    <col min="10" max="10" width="12.42578125" bestFit="1" customWidth="1"/>
    <col min="11" max="11" width="10.7109375" bestFit="1" customWidth="1"/>
    <col min="12" max="12" width="8.85546875" bestFit="1" customWidth="1"/>
    <col min="13" max="13" width="8.7109375" customWidth="1"/>
    <col min="14" max="14" width="9.85546875" customWidth="1"/>
  </cols>
  <sheetData>
    <row r="1" spans="1:15">
      <c r="A1" s="178" t="s">
        <v>40</v>
      </c>
      <c r="L1" s="514"/>
      <c r="M1" s="514"/>
      <c r="N1" s="514"/>
    </row>
    <row r="2" spans="1:15">
      <c r="A2" s="503" t="s">
        <v>115</v>
      </c>
      <c r="B2" s="503"/>
      <c r="C2" s="503"/>
      <c r="D2" s="503"/>
      <c r="E2" s="503"/>
      <c r="F2" s="503"/>
      <c r="G2" s="503"/>
      <c r="H2" s="503"/>
      <c r="I2" s="503"/>
      <c r="J2" s="503"/>
      <c r="K2" s="503"/>
      <c r="L2" s="503"/>
      <c r="M2" s="503"/>
      <c r="N2" s="503"/>
    </row>
    <row r="3" spans="1:15" ht="13.5" thickBot="1">
      <c r="A3" s="196"/>
      <c r="B3" s="196"/>
      <c r="C3" s="196"/>
      <c r="D3" s="196"/>
      <c r="E3" s="196"/>
      <c r="F3" s="196"/>
      <c r="G3" s="196"/>
      <c r="H3" s="196"/>
      <c r="I3" s="196"/>
      <c r="J3" s="196"/>
      <c r="K3" s="196"/>
      <c r="L3" s="196"/>
      <c r="M3" s="196"/>
      <c r="N3" s="196"/>
    </row>
    <row r="4" spans="1:15">
      <c r="A4" s="205"/>
      <c r="B4" s="504">
        <v>2019</v>
      </c>
      <c r="C4" s="505"/>
      <c r="D4" s="505"/>
      <c r="E4" s="505"/>
      <c r="F4" s="505"/>
      <c r="G4" s="506"/>
      <c r="H4" s="504">
        <v>2020</v>
      </c>
      <c r="I4" s="505"/>
      <c r="J4" s="505"/>
      <c r="K4" s="505"/>
      <c r="L4" s="505"/>
      <c r="M4" s="505"/>
      <c r="N4" s="509" t="s">
        <v>36</v>
      </c>
    </row>
    <row r="5" spans="1:15">
      <c r="A5" s="199" t="s">
        <v>41</v>
      </c>
      <c r="B5" s="507" t="s">
        <v>30</v>
      </c>
      <c r="C5" s="507" t="s">
        <v>31</v>
      </c>
      <c r="D5" s="507" t="s">
        <v>32</v>
      </c>
      <c r="E5" s="507" t="s">
        <v>33</v>
      </c>
      <c r="F5" s="507" t="s">
        <v>34</v>
      </c>
      <c r="G5" s="507" t="s">
        <v>35</v>
      </c>
      <c r="H5" s="507" t="s">
        <v>30</v>
      </c>
      <c r="I5" s="507" t="s">
        <v>31</v>
      </c>
      <c r="J5" s="507" t="s">
        <v>32</v>
      </c>
      <c r="K5" s="507" t="s">
        <v>33</v>
      </c>
      <c r="L5" s="507" t="s">
        <v>34</v>
      </c>
      <c r="M5" s="512" t="s">
        <v>35</v>
      </c>
      <c r="N5" s="510"/>
    </row>
    <row r="6" spans="1:15" ht="15.95" customHeight="1" thickBot="1">
      <c r="A6" s="200"/>
      <c r="B6" s="508"/>
      <c r="C6" s="508"/>
      <c r="D6" s="508"/>
      <c r="E6" s="508"/>
      <c r="F6" s="508"/>
      <c r="G6" s="508"/>
      <c r="H6" s="508"/>
      <c r="I6" s="508"/>
      <c r="J6" s="508"/>
      <c r="K6" s="508"/>
      <c r="L6" s="508"/>
      <c r="M6" s="513"/>
      <c r="N6" s="511"/>
    </row>
    <row r="7" spans="1:15" ht="15.95" customHeight="1">
      <c r="A7" s="201" t="s">
        <v>14</v>
      </c>
      <c r="B7" s="228">
        <v>4423</v>
      </c>
      <c r="C7" s="228">
        <v>3777</v>
      </c>
      <c r="D7" s="228">
        <v>9142</v>
      </c>
      <c r="E7" s="228">
        <v>4545</v>
      </c>
      <c r="F7" s="228">
        <v>5635</v>
      </c>
      <c r="G7" s="228">
        <v>27522</v>
      </c>
      <c r="H7" s="24">
        <v>3700</v>
      </c>
      <c r="I7" s="24">
        <v>3514</v>
      </c>
      <c r="J7" s="24">
        <v>9232</v>
      </c>
      <c r="K7" s="24">
        <v>3939</v>
      </c>
      <c r="L7" s="24">
        <v>5077</v>
      </c>
      <c r="M7" s="24">
        <f>SUM(H7:L7)</f>
        <v>25462</v>
      </c>
      <c r="N7" s="229">
        <f>M7/G7-1</f>
        <v>-7.4849211539859017E-2</v>
      </c>
    </row>
    <row r="8" spans="1:15" ht="15.95" customHeight="1">
      <c r="A8" s="202" t="s">
        <v>15</v>
      </c>
      <c r="B8" s="228">
        <v>3962</v>
      </c>
      <c r="C8" s="228">
        <v>3548</v>
      </c>
      <c r="D8" s="228">
        <v>8907</v>
      </c>
      <c r="E8" s="228">
        <v>4054</v>
      </c>
      <c r="F8" s="228">
        <v>5060</v>
      </c>
      <c r="G8" s="228">
        <v>25531</v>
      </c>
      <c r="H8" s="24">
        <v>3592</v>
      </c>
      <c r="I8" s="24">
        <v>3530</v>
      </c>
      <c r="J8" s="24">
        <v>9032</v>
      </c>
      <c r="K8" s="24">
        <v>3962</v>
      </c>
      <c r="L8" s="24">
        <v>4918</v>
      </c>
      <c r="M8" s="24">
        <f>SUM(H8:L8)</f>
        <v>25034</v>
      </c>
      <c r="N8" s="229">
        <f t="shared" ref="N8:N24" si="0">M8/G8-1</f>
        <v>-1.9466530884023392E-2</v>
      </c>
    </row>
    <row r="9" spans="1:15" ht="15.95" customHeight="1">
      <c r="A9" s="202" t="s">
        <v>16</v>
      </c>
      <c r="B9" s="228">
        <v>3964</v>
      </c>
      <c r="C9" s="228">
        <v>3185</v>
      </c>
      <c r="D9" s="228">
        <v>8397</v>
      </c>
      <c r="E9" s="228">
        <v>3659</v>
      </c>
      <c r="F9" s="228">
        <v>3819</v>
      </c>
      <c r="G9" s="228">
        <v>23024</v>
      </c>
      <c r="H9" s="24">
        <v>4016</v>
      </c>
      <c r="I9" s="24">
        <v>4000</v>
      </c>
      <c r="J9" s="24">
        <v>10235</v>
      </c>
      <c r="K9" s="24">
        <v>6086</v>
      </c>
      <c r="L9" s="24">
        <v>7398</v>
      </c>
      <c r="M9" s="24">
        <f t="shared" ref="M9:M12" si="1">SUM(H9:L9)</f>
        <v>31735</v>
      </c>
      <c r="N9" s="229">
        <f t="shared" si="0"/>
        <v>0.3783443363446839</v>
      </c>
    </row>
    <row r="10" spans="1:15" ht="15.95" customHeight="1">
      <c r="A10" s="202" t="s">
        <v>17</v>
      </c>
      <c r="B10" s="228">
        <v>3970</v>
      </c>
      <c r="C10" s="228">
        <v>2783</v>
      </c>
      <c r="D10" s="228">
        <v>6459</v>
      </c>
      <c r="E10" s="228">
        <v>3382</v>
      </c>
      <c r="F10" s="228">
        <v>2565</v>
      </c>
      <c r="G10" s="228">
        <v>19159</v>
      </c>
      <c r="H10" s="24">
        <v>3975</v>
      </c>
      <c r="I10" s="24">
        <v>3163</v>
      </c>
      <c r="J10" s="24">
        <v>6759</v>
      </c>
      <c r="K10" s="24">
        <v>3743</v>
      </c>
      <c r="L10" s="24">
        <v>3292</v>
      </c>
      <c r="M10" s="24">
        <f t="shared" si="1"/>
        <v>20932</v>
      </c>
      <c r="N10" s="229">
        <f t="shared" si="0"/>
        <v>9.2541364371835799E-2</v>
      </c>
    </row>
    <row r="11" spans="1:15" ht="15.95" customHeight="1">
      <c r="A11" s="201" t="s">
        <v>18</v>
      </c>
      <c r="B11" s="228">
        <v>3905</v>
      </c>
      <c r="C11" s="228">
        <v>1953</v>
      </c>
      <c r="D11" s="228">
        <v>1727</v>
      </c>
      <c r="E11" s="228">
        <v>3203</v>
      </c>
      <c r="F11" s="228">
        <v>1209</v>
      </c>
      <c r="G11" s="228">
        <v>11997</v>
      </c>
      <c r="H11" s="24">
        <v>4665</v>
      </c>
      <c r="I11" s="24">
        <v>3496</v>
      </c>
      <c r="J11" s="24">
        <v>6829</v>
      </c>
      <c r="K11" s="24">
        <v>4410</v>
      </c>
      <c r="L11" s="24">
        <v>3390</v>
      </c>
      <c r="M11" s="24">
        <f t="shared" si="1"/>
        <v>22790</v>
      </c>
      <c r="N11" s="229">
        <f t="shared" si="0"/>
        <v>0.89964157706093184</v>
      </c>
      <c r="O11" s="76"/>
    </row>
    <row r="12" spans="1:15" ht="15.95" customHeight="1" thickBot="1">
      <c r="A12" s="203" t="s">
        <v>19</v>
      </c>
      <c r="B12" s="230">
        <v>4398</v>
      </c>
      <c r="C12" s="230">
        <v>1975</v>
      </c>
      <c r="D12" s="230">
        <v>566</v>
      </c>
      <c r="E12" s="230">
        <v>3638</v>
      </c>
      <c r="F12" s="230">
        <v>1030</v>
      </c>
      <c r="G12" s="230">
        <v>11607</v>
      </c>
      <c r="H12" s="24">
        <v>6626</v>
      </c>
      <c r="I12" s="24">
        <v>4349</v>
      </c>
      <c r="J12" s="24">
        <v>6842</v>
      </c>
      <c r="K12" s="24">
        <v>5993</v>
      </c>
      <c r="L12" s="24">
        <v>3672</v>
      </c>
      <c r="M12" s="24">
        <f t="shared" si="1"/>
        <v>27482</v>
      </c>
      <c r="N12" s="317">
        <f t="shared" si="0"/>
        <v>1.3677091410355819</v>
      </c>
      <c r="O12" s="76"/>
    </row>
    <row r="13" spans="1:15" ht="15.95" customHeight="1">
      <c r="A13" s="495" t="s">
        <v>20</v>
      </c>
      <c r="B13" s="231"/>
      <c r="C13" s="232"/>
      <c r="D13" s="232"/>
      <c r="E13" s="232"/>
      <c r="F13" s="232"/>
      <c r="G13" s="232"/>
      <c r="H13" s="233"/>
      <c r="I13" s="18"/>
      <c r="J13" s="18"/>
      <c r="K13" s="18"/>
      <c r="L13" s="18"/>
      <c r="M13" s="18"/>
      <c r="N13" s="234"/>
      <c r="O13" s="76"/>
    </row>
    <row r="14" spans="1:15" ht="33.75" customHeight="1" thickBot="1">
      <c r="A14" s="496"/>
      <c r="B14" s="235">
        <v>4103.666666666667</v>
      </c>
      <c r="C14" s="235">
        <v>2870.1666666666665</v>
      </c>
      <c r="D14" s="235">
        <v>5866.333333333333</v>
      </c>
      <c r="E14" s="235">
        <v>3746.8333333333335</v>
      </c>
      <c r="F14" s="235">
        <v>3219.6666666666665</v>
      </c>
      <c r="G14" s="235">
        <v>19806.666666666668</v>
      </c>
      <c r="H14" s="236">
        <f>AVERAGE(H7:H12)</f>
        <v>4429</v>
      </c>
      <c r="I14" s="236">
        <f t="shared" ref="I14:L14" si="2">AVERAGE(I7:I12)</f>
        <v>3675.3333333333335</v>
      </c>
      <c r="J14" s="236">
        <f t="shared" si="2"/>
        <v>8154.833333333333</v>
      </c>
      <c r="K14" s="236">
        <f t="shared" si="2"/>
        <v>4688.833333333333</v>
      </c>
      <c r="L14" s="236">
        <f t="shared" si="2"/>
        <v>4624.5</v>
      </c>
      <c r="M14" s="236">
        <f>AVERAGE(M7:M12)</f>
        <v>25572.5</v>
      </c>
      <c r="N14" s="237">
        <f t="shared" si="0"/>
        <v>0.29110568832043082</v>
      </c>
      <c r="O14" s="76"/>
    </row>
    <row r="15" spans="1:15" ht="15.95" customHeight="1">
      <c r="A15" s="204" t="s">
        <v>21</v>
      </c>
      <c r="B15" s="238">
        <v>5182</v>
      </c>
      <c r="C15" s="238">
        <v>2220</v>
      </c>
      <c r="D15" s="238">
        <v>625</v>
      </c>
      <c r="E15" s="238">
        <v>4347</v>
      </c>
      <c r="F15" s="238">
        <v>1166</v>
      </c>
      <c r="G15" s="238">
        <v>13540</v>
      </c>
      <c r="H15" s="21">
        <v>7831</v>
      </c>
      <c r="I15" s="21">
        <v>4800</v>
      </c>
      <c r="J15" s="21">
        <v>6112</v>
      </c>
      <c r="K15" s="21">
        <v>6989</v>
      </c>
      <c r="L15" s="21">
        <v>3920</v>
      </c>
      <c r="M15" s="21">
        <f>SUM(H15:L15)</f>
        <v>29652</v>
      </c>
      <c r="N15" s="318">
        <f t="shared" si="0"/>
        <v>1.1899556868537666</v>
      </c>
      <c r="O15" s="76"/>
    </row>
    <row r="16" spans="1:15" ht="20.25" customHeight="1">
      <c r="A16" s="202" t="s">
        <v>22</v>
      </c>
      <c r="B16" s="228">
        <v>5248</v>
      </c>
      <c r="C16" s="228">
        <v>2206</v>
      </c>
      <c r="D16" s="228">
        <v>604</v>
      </c>
      <c r="E16" s="228">
        <v>4294</v>
      </c>
      <c r="F16" s="228">
        <v>1147</v>
      </c>
      <c r="G16" s="228">
        <v>13499</v>
      </c>
      <c r="H16" s="21">
        <v>8163</v>
      </c>
      <c r="I16" s="21">
        <v>4723</v>
      </c>
      <c r="J16" s="21">
        <v>5404</v>
      </c>
      <c r="K16" s="21">
        <v>7097</v>
      </c>
      <c r="L16" s="21">
        <v>3988</v>
      </c>
      <c r="M16" s="21">
        <f t="shared" ref="M16:M20" si="3">SUM(H16:L16)</f>
        <v>29375</v>
      </c>
      <c r="N16" s="319">
        <f t="shared" si="0"/>
        <v>1.176087117564264</v>
      </c>
      <c r="O16" s="76"/>
    </row>
    <row r="17" spans="1:14" ht="15.95" customHeight="1">
      <c r="A17" s="202" t="s">
        <v>23</v>
      </c>
      <c r="B17" s="228">
        <v>5324</v>
      </c>
      <c r="C17" s="228">
        <v>2207</v>
      </c>
      <c r="D17" s="228">
        <v>648</v>
      </c>
      <c r="E17" s="228">
        <v>4426</v>
      </c>
      <c r="F17" s="228">
        <v>1189</v>
      </c>
      <c r="G17" s="228">
        <v>13794</v>
      </c>
      <c r="H17" s="21">
        <v>8268</v>
      </c>
      <c r="I17" s="21">
        <v>4621</v>
      </c>
      <c r="J17" s="21">
        <v>5356</v>
      </c>
      <c r="K17" s="21">
        <v>6788</v>
      </c>
      <c r="L17" s="21">
        <v>3409</v>
      </c>
      <c r="M17" s="21">
        <f t="shared" si="3"/>
        <v>28442</v>
      </c>
      <c r="N17" s="319">
        <f t="shared" si="0"/>
        <v>1.0619109757865739</v>
      </c>
    </row>
    <row r="18" spans="1:14" ht="15.95" customHeight="1">
      <c r="A18" s="202" t="s">
        <v>24</v>
      </c>
      <c r="B18" s="228">
        <v>3702</v>
      </c>
      <c r="C18" s="228">
        <v>1680</v>
      </c>
      <c r="D18" s="228">
        <v>810</v>
      </c>
      <c r="E18" s="228">
        <v>3195</v>
      </c>
      <c r="F18" s="228">
        <v>978</v>
      </c>
      <c r="G18" s="228">
        <v>10365</v>
      </c>
      <c r="H18" s="21">
        <v>7715</v>
      </c>
      <c r="I18" s="21">
        <v>4363</v>
      </c>
      <c r="J18" s="21">
        <v>5274</v>
      </c>
      <c r="K18" s="21">
        <v>6604</v>
      </c>
      <c r="L18" s="21">
        <v>3129</v>
      </c>
      <c r="M18" s="21">
        <f t="shared" si="3"/>
        <v>27085</v>
      </c>
      <c r="N18" s="319">
        <f t="shared" si="0"/>
        <v>1.6131210805595755</v>
      </c>
    </row>
    <row r="19" spans="1:14" ht="15.95" customHeight="1">
      <c r="A19" s="202" t="s">
        <v>25</v>
      </c>
      <c r="B19" s="228">
        <v>3584</v>
      </c>
      <c r="C19" s="228">
        <v>2733</v>
      </c>
      <c r="D19" s="228">
        <v>7223</v>
      </c>
      <c r="E19" s="228">
        <v>3447</v>
      </c>
      <c r="F19" s="228">
        <v>2807</v>
      </c>
      <c r="G19" s="228">
        <v>19794</v>
      </c>
      <c r="H19" s="21">
        <v>7518</v>
      </c>
      <c r="I19" s="21">
        <v>4575</v>
      </c>
      <c r="J19" s="21">
        <v>5134</v>
      </c>
      <c r="K19" s="21">
        <v>6653</v>
      </c>
      <c r="L19" s="21">
        <v>3321</v>
      </c>
      <c r="M19" s="21">
        <f t="shared" si="3"/>
        <v>27201</v>
      </c>
      <c r="N19" s="319">
        <f t="shared" si="0"/>
        <v>0.3742043043346468</v>
      </c>
    </row>
    <row r="20" spans="1:14" ht="15.95" customHeight="1" thickBot="1">
      <c r="A20" s="203" t="s">
        <v>26</v>
      </c>
      <c r="B20" s="230">
        <v>3617</v>
      </c>
      <c r="C20" s="230">
        <v>3239</v>
      </c>
      <c r="D20" s="230">
        <v>8795</v>
      </c>
      <c r="E20" s="230">
        <v>3662</v>
      </c>
      <c r="F20" s="230">
        <v>4356</v>
      </c>
      <c r="G20" s="230">
        <v>23669</v>
      </c>
      <c r="H20" s="21">
        <v>7356</v>
      </c>
      <c r="I20" s="21">
        <v>4450</v>
      </c>
      <c r="J20" s="21">
        <v>4241</v>
      </c>
      <c r="K20" s="21">
        <v>6276</v>
      </c>
      <c r="L20" s="21">
        <v>3523</v>
      </c>
      <c r="M20" s="21">
        <f t="shared" si="3"/>
        <v>25846</v>
      </c>
      <c r="N20" s="321">
        <f t="shared" si="0"/>
        <v>9.1976847353077762E-2</v>
      </c>
    </row>
    <row r="21" spans="1:14" ht="15.95" customHeight="1">
      <c r="A21" s="495" t="s">
        <v>27</v>
      </c>
      <c r="B21" s="232"/>
      <c r="C21" s="232"/>
      <c r="D21" s="232"/>
      <c r="E21" s="232"/>
      <c r="F21" s="232"/>
      <c r="G21" s="232"/>
      <c r="H21" s="18"/>
      <c r="I21" s="18"/>
      <c r="J21" s="18"/>
      <c r="K21" s="18"/>
      <c r="L21" s="18"/>
      <c r="M21" s="18"/>
      <c r="N21" s="320"/>
    </row>
    <row r="22" spans="1:14" ht="31.5" customHeight="1" thickBot="1">
      <c r="A22" s="496"/>
      <c r="B22" s="235">
        <v>4442.833333333333</v>
      </c>
      <c r="C22" s="235">
        <v>2380.8333333333335</v>
      </c>
      <c r="D22" s="235">
        <v>3117.5</v>
      </c>
      <c r="E22" s="235">
        <v>3895.1666666666665</v>
      </c>
      <c r="F22" s="235">
        <v>1940.5</v>
      </c>
      <c r="G22" s="235">
        <v>15776.833333333334</v>
      </c>
      <c r="H22" s="236">
        <f t="shared" ref="H22:L22" si="4">AVERAGE(H15:H20)</f>
        <v>7808.5</v>
      </c>
      <c r="I22" s="236">
        <f t="shared" si="4"/>
        <v>4588.666666666667</v>
      </c>
      <c r="J22" s="236">
        <f t="shared" si="4"/>
        <v>5253.5</v>
      </c>
      <c r="K22" s="236">
        <f t="shared" si="4"/>
        <v>6734.5</v>
      </c>
      <c r="L22" s="236">
        <f t="shared" si="4"/>
        <v>3548.3333333333335</v>
      </c>
      <c r="M22" s="236">
        <f>AVERAGE(M15:M20)</f>
        <v>27933.5</v>
      </c>
      <c r="N22" s="240">
        <f t="shared" si="0"/>
        <v>0.77053908156474149</v>
      </c>
    </row>
    <row r="23" spans="1:14" ht="15.95" customHeight="1">
      <c r="A23" s="495" t="s">
        <v>28</v>
      </c>
      <c r="B23" s="239"/>
      <c r="C23" s="239"/>
      <c r="D23" s="239"/>
      <c r="E23" s="239"/>
      <c r="F23" s="239"/>
      <c r="G23" s="239"/>
      <c r="H23" s="169"/>
      <c r="I23" s="169"/>
      <c r="J23" s="169"/>
      <c r="K23" s="169"/>
      <c r="L23" s="169"/>
      <c r="M23" s="169"/>
      <c r="N23" s="237"/>
    </row>
    <row r="24" spans="1:14" ht="33.75" customHeight="1" thickBot="1">
      <c r="A24" s="496"/>
      <c r="B24" s="235">
        <v>4273.25</v>
      </c>
      <c r="C24" s="235">
        <v>2625.5</v>
      </c>
      <c r="D24" s="235">
        <v>4491.9166666666661</v>
      </c>
      <c r="E24" s="235">
        <v>3821</v>
      </c>
      <c r="F24" s="235">
        <v>2580.0833333333335</v>
      </c>
      <c r="G24" s="235">
        <v>17791.75</v>
      </c>
      <c r="H24" s="235">
        <f>AVERAGE(H14,H22)</f>
        <v>6118.75</v>
      </c>
      <c r="I24" s="235">
        <f t="shared" ref="I24:M24" si="5">AVERAGE(I14,I22)</f>
        <v>4132</v>
      </c>
      <c r="J24" s="235">
        <f t="shared" si="5"/>
        <v>6704.1666666666661</v>
      </c>
      <c r="K24" s="235">
        <f t="shared" si="5"/>
        <v>5711.6666666666661</v>
      </c>
      <c r="L24" s="235">
        <f t="shared" si="5"/>
        <v>4086.416666666667</v>
      </c>
      <c r="M24" s="235">
        <f t="shared" si="5"/>
        <v>26753</v>
      </c>
      <c r="N24" s="240">
        <f t="shared" si="0"/>
        <v>0.5036744558573496</v>
      </c>
    </row>
    <row r="25" spans="1:14" ht="15.95" customHeight="1">
      <c r="A25" s="15"/>
      <c r="B25" s="15"/>
      <c r="C25" s="16"/>
      <c r="D25" s="15"/>
      <c r="E25" s="15"/>
      <c r="F25" s="15"/>
      <c r="G25" s="15"/>
      <c r="H25" s="15"/>
      <c r="I25" s="15"/>
      <c r="J25" s="1"/>
      <c r="K25" s="1"/>
      <c r="L25" s="1"/>
      <c r="M25" s="1"/>
      <c r="N25" s="1"/>
    </row>
    <row r="26" spans="1:14">
      <c r="A26" s="1"/>
      <c r="B26" s="16"/>
      <c r="C26" s="15"/>
      <c r="D26" s="15"/>
      <c r="E26" s="15"/>
      <c r="F26" s="15"/>
      <c r="G26" s="15"/>
      <c r="H26" s="15"/>
      <c r="I26" s="15"/>
      <c r="J26" s="1"/>
      <c r="K26" s="1"/>
      <c r="L26" s="1"/>
      <c r="M26" s="176" t="s">
        <v>38</v>
      </c>
      <c r="N26" s="1"/>
    </row>
    <row r="27" spans="1:14">
      <c r="A27" s="181">
        <f>'appl. by district, sex, month'!A27</f>
        <v>44559</v>
      </c>
      <c r="B27" s="16"/>
      <c r="C27" s="26"/>
      <c r="D27" s="15"/>
      <c r="E27" s="15"/>
      <c r="F27" s="15"/>
      <c r="G27" s="15"/>
      <c r="H27" s="15"/>
      <c r="I27" s="15"/>
      <c r="J27" s="1"/>
      <c r="K27" s="1"/>
      <c r="L27" s="1"/>
      <c r="M27" s="134" t="s">
        <v>39</v>
      </c>
      <c r="N27" s="1"/>
    </row>
  </sheetData>
  <mergeCells count="20">
    <mergeCell ref="L5:L6"/>
    <mergeCell ref="M5:M6"/>
    <mergeCell ref="L1:N1"/>
    <mergeCell ref="A13:A14"/>
    <mergeCell ref="A21:A22"/>
    <mergeCell ref="A23:A24"/>
    <mergeCell ref="A2:N2"/>
    <mergeCell ref="B4:G4"/>
    <mergeCell ref="H4:M4"/>
    <mergeCell ref="B5:B6"/>
    <mergeCell ref="C5:C6"/>
    <mergeCell ref="D5:D6"/>
    <mergeCell ref="E5:E6"/>
    <mergeCell ref="F5:F6"/>
    <mergeCell ref="G5:G6"/>
    <mergeCell ref="N4:N6"/>
    <mergeCell ref="H5:H6"/>
    <mergeCell ref="I5:I6"/>
    <mergeCell ref="J5:J6"/>
    <mergeCell ref="K5:K6"/>
  </mergeCells>
  <phoneticPr fontId="10" type="noConversion"/>
  <pageMargins left="0.35433070866141736" right="0.35433070866141736" top="0.98425196850393704" bottom="0.98425196850393704" header="0.51181102362204722" footer="0.51181102362204722"/>
  <pageSetup paperSize="9" scale="97" fitToHeight="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33"/>
  <sheetViews>
    <sheetView topLeftCell="A19" zoomScale="80" zoomScaleNormal="80" workbookViewId="0">
      <selection activeCell="L21" sqref="L21"/>
    </sheetView>
  </sheetViews>
  <sheetFormatPr defaultRowHeight="12.75"/>
  <cols>
    <col min="1" max="1" width="51.85546875" bestFit="1" customWidth="1"/>
    <col min="2" max="2" width="10.7109375" customWidth="1"/>
    <col min="3" max="3" width="13.5703125" bestFit="1" customWidth="1"/>
    <col min="4" max="4" width="10.7109375" customWidth="1"/>
    <col min="5" max="5" width="13.5703125" bestFit="1" customWidth="1"/>
    <col min="6" max="7" width="10.7109375" customWidth="1"/>
    <col min="8" max="8" width="13.5703125" bestFit="1" customWidth="1"/>
    <col min="9" max="9" width="10.7109375" customWidth="1"/>
    <col min="10" max="10" width="13.7109375" customWidth="1"/>
    <col min="11" max="11" width="10.7109375" customWidth="1"/>
  </cols>
  <sheetData>
    <row r="1" spans="1:12">
      <c r="A1" s="178" t="s">
        <v>42</v>
      </c>
      <c r="B1" s="35"/>
      <c r="C1" s="35"/>
      <c r="D1" s="35"/>
      <c r="E1" s="35"/>
      <c r="F1" s="35"/>
      <c r="G1" s="35"/>
      <c r="H1" s="35"/>
      <c r="I1" s="35"/>
      <c r="J1" s="35"/>
      <c r="K1" s="35"/>
    </row>
    <row r="2" spans="1:12">
      <c r="A2" s="503" t="s">
        <v>116</v>
      </c>
      <c r="B2" s="503"/>
      <c r="C2" s="503"/>
      <c r="D2" s="503"/>
      <c r="E2" s="503"/>
      <c r="F2" s="503"/>
      <c r="G2" s="503"/>
      <c r="H2" s="503"/>
      <c r="I2" s="503"/>
      <c r="J2" s="503"/>
      <c r="K2" s="503"/>
      <c r="L2" s="75"/>
    </row>
    <row r="3" spans="1:12">
      <c r="A3" s="515"/>
      <c r="B3" s="515"/>
      <c r="C3" s="515"/>
      <c r="D3" s="515"/>
      <c r="E3" s="515"/>
      <c r="F3" s="515"/>
      <c r="G3" s="515"/>
      <c r="H3" s="515"/>
      <c r="I3" s="515"/>
      <c r="J3" s="515"/>
      <c r="K3" s="515"/>
      <c r="L3" s="2"/>
    </row>
    <row r="4" spans="1:12" ht="13.5" thickBot="1">
      <c r="A4" s="1"/>
      <c r="B4" s="2"/>
      <c r="C4" s="2"/>
      <c r="D4" s="1"/>
      <c r="E4" s="1"/>
      <c r="F4" s="1"/>
      <c r="G4" s="1"/>
      <c r="H4" s="1"/>
      <c r="I4" s="1"/>
      <c r="J4" s="1"/>
      <c r="K4" s="1"/>
      <c r="L4" s="2"/>
    </row>
    <row r="5" spans="1:12">
      <c r="A5" s="17"/>
      <c r="B5" s="11"/>
      <c r="C5" s="11"/>
      <c r="D5" s="12">
        <v>2019</v>
      </c>
      <c r="E5" s="11"/>
      <c r="F5" s="13"/>
      <c r="G5" s="11"/>
      <c r="H5" s="11"/>
      <c r="I5" s="12">
        <v>2020</v>
      </c>
      <c r="J5" s="11"/>
      <c r="K5" s="13"/>
      <c r="L5" s="14"/>
    </row>
    <row r="6" spans="1:12">
      <c r="A6" s="326" t="s">
        <v>41</v>
      </c>
      <c r="B6" s="83"/>
      <c r="C6" s="83"/>
      <c r="D6" s="84"/>
      <c r="E6" s="83"/>
      <c r="F6" s="85"/>
      <c r="G6" s="83"/>
      <c r="H6" s="83"/>
      <c r="I6" s="84"/>
      <c r="J6" s="83"/>
      <c r="K6" s="85"/>
      <c r="L6" s="16"/>
    </row>
    <row r="7" spans="1:12" ht="15.95" customHeight="1" thickBot="1">
      <c r="A7" s="327"/>
      <c r="B7" s="325" t="s">
        <v>29</v>
      </c>
      <c r="C7" s="183" t="s">
        <v>43</v>
      </c>
      <c r="D7" s="183" t="s">
        <v>37</v>
      </c>
      <c r="E7" s="183" t="s">
        <v>43</v>
      </c>
      <c r="F7" s="184" t="s">
        <v>35</v>
      </c>
      <c r="G7" s="182" t="s">
        <v>29</v>
      </c>
      <c r="H7" s="183" t="s">
        <v>43</v>
      </c>
      <c r="I7" s="183" t="s">
        <v>37</v>
      </c>
      <c r="J7" s="183" t="s">
        <v>43</v>
      </c>
      <c r="K7" s="206" t="s">
        <v>35</v>
      </c>
      <c r="L7" s="15"/>
    </row>
    <row r="8" spans="1:12" ht="15.95" customHeight="1">
      <c r="A8" s="201" t="s">
        <v>14</v>
      </c>
      <c r="B8" s="228">
        <v>12298</v>
      </c>
      <c r="C8" s="241">
        <v>0.44684252597921664</v>
      </c>
      <c r="D8" s="228">
        <v>15224</v>
      </c>
      <c r="E8" s="241">
        <v>0.55315747402078341</v>
      </c>
      <c r="F8" s="328">
        <v>27522</v>
      </c>
      <c r="G8" s="23">
        <v>10644</v>
      </c>
      <c r="H8" s="242">
        <v>0.418034718403896</v>
      </c>
      <c r="I8" s="24">
        <v>14818</v>
      </c>
      <c r="J8" s="242">
        <v>0.58196528159610394</v>
      </c>
      <c r="K8" s="332">
        <f>SUM(G8,I8)</f>
        <v>25462</v>
      </c>
      <c r="L8" s="22"/>
    </row>
    <row r="9" spans="1:12" ht="15.95" customHeight="1">
      <c r="A9" s="202" t="s">
        <v>15</v>
      </c>
      <c r="B9" s="228">
        <v>10879</v>
      </c>
      <c r="C9" s="241">
        <v>0.4261094355881086</v>
      </c>
      <c r="D9" s="228">
        <v>14652</v>
      </c>
      <c r="E9" s="241">
        <v>0.57389056441189146</v>
      </c>
      <c r="F9" s="328">
        <v>25531</v>
      </c>
      <c r="G9" s="23">
        <v>10383</v>
      </c>
      <c r="H9" s="242">
        <v>0.41475593193257171</v>
      </c>
      <c r="I9" s="24">
        <v>14651</v>
      </c>
      <c r="J9" s="242">
        <v>0.58524406806742835</v>
      </c>
      <c r="K9" s="332">
        <f>SUM(G9,I9)</f>
        <v>25034</v>
      </c>
      <c r="L9" s="22"/>
    </row>
    <row r="10" spans="1:12" ht="15.95" customHeight="1">
      <c r="A10" s="202" t="s">
        <v>16</v>
      </c>
      <c r="B10" s="228">
        <v>9760</v>
      </c>
      <c r="C10" s="241">
        <v>0.42390548992355803</v>
      </c>
      <c r="D10" s="228">
        <v>13264</v>
      </c>
      <c r="E10" s="241">
        <v>0.57609451007644197</v>
      </c>
      <c r="F10" s="328">
        <v>23024</v>
      </c>
      <c r="G10" s="23">
        <v>13829</v>
      </c>
      <c r="H10" s="242">
        <v>0.43576492831258862</v>
      </c>
      <c r="I10" s="24">
        <v>17906</v>
      </c>
      <c r="J10" s="242">
        <v>0.56423507168741138</v>
      </c>
      <c r="K10" s="332">
        <f t="shared" ref="K10:K13" si="0">SUM(G10,I10)</f>
        <v>31735</v>
      </c>
      <c r="L10" s="22"/>
    </row>
    <row r="11" spans="1:12" ht="15.95" customHeight="1">
      <c r="A11" s="202" t="s">
        <v>17</v>
      </c>
      <c r="B11" s="228">
        <v>8247</v>
      </c>
      <c r="C11" s="241">
        <v>0.43045044104598362</v>
      </c>
      <c r="D11" s="228">
        <v>10912</v>
      </c>
      <c r="E11" s="241">
        <v>0.56954955895401638</v>
      </c>
      <c r="F11" s="328">
        <v>19159</v>
      </c>
      <c r="G11" s="23">
        <v>8894</v>
      </c>
      <c r="H11" s="242">
        <v>0.42489967513854388</v>
      </c>
      <c r="I11" s="24">
        <v>12038</v>
      </c>
      <c r="J11" s="242">
        <v>0.57510032486145612</v>
      </c>
      <c r="K11" s="332">
        <f t="shared" si="0"/>
        <v>20932</v>
      </c>
      <c r="L11" s="22"/>
    </row>
    <row r="12" spans="1:12" ht="15.95" customHeight="1">
      <c r="A12" s="201" t="s">
        <v>18</v>
      </c>
      <c r="B12" s="228">
        <v>5051</v>
      </c>
      <c r="C12" s="241">
        <v>0.42102192214720346</v>
      </c>
      <c r="D12" s="228">
        <v>6946</v>
      </c>
      <c r="E12" s="241">
        <v>0.57897807785279654</v>
      </c>
      <c r="F12" s="328">
        <v>11997</v>
      </c>
      <c r="G12" s="23">
        <v>9836</v>
      </c>
      <c r="H12" s="242">
        <v>0.43159280386134269</v>
      </c>
      <c r="I12" s="24">
        <v>12954</v>
      </c>
      <c r="J12" s="242">
        <v>0.56840719613865731</v>
      </c>
      <c r="K12" s="332">
        <f t="shared" si="0"/>
        <v>22790</v>
      </c>
      <c r="L12" s="22"/>
    </row>
    <row r="13" spans="1:12" ht="15.95" customHeight="1" thickBot="1">
      <c r="A13" s="203" t="s">
        <v>19</v>
      </c>
      <c r="B13" s="230">
        <v>4228</v>
      </c>
      <c r="C13" s="243">
        <v>0.36426294477470494</v>
      </c>
      <c r="D13" s="230">
        <v>7379</v>
      </c>
      <c r="E13" s="243">
        <v>0.63573705522529511</v>
      </c>
      <c r="F13" s="329">
        <v>11607</v>
      </c>
      <c r="G13" s="23">
        <v>11349</v>
      </c>
      <c r="H13" s="242">
        <v>0.41296121097445598</v>
      </c>
      <c r="I13" s="24">
        <v>16133</v>
      </c>
      <c r="J13" s="242">
        <v>0.58703878902554396</v>
      </c>
      <c r="K13" s="332">
        <f t="shared" si="0"/>
        <v>27482</v>
      </c>
      <c r="L13" s="22"/>
    </row>
    <row r="14" spans="1:12" ht="15.95" customHeight="1">
      <c r="A14" s="495" t="s">
        <v>20</v>
      </c>
      <c r="B14" s="231"/>
      <c r="C14" s="232"/>
      <c r="D14" s="232"/>
      <c r="E14" s="232"/>
      <c r="F14" s="244"/>
      <c r="G14" s="25"/>
      <c r="H14" s="18"/>
      <c r="I14" s="18"/>
      <c r="J14" s="18"/>
      <c r="K14" s="333"/>
      <c r="L14" s="15"/>
    </row>
    <row r="15" spans="1:12" ht="36" customHeight="1" thickBot="1">
      <c r="A15" s="496"/>
      <c r="B15" s="235">
        <v>8410.5</v>
      </c>
      <c r="C15" s="245">
        <v>0.42462975429148431</v>
      </c>
      <c r="D15" s="235">
        <v>11396.166666666666</v>
      </c>
      <c r="E15" s="245">
        <v>0.57537024570851558</v>
      </c>
      <c r="F15" s="246">
        <v>19806.666666666668</v>
      </c>
      <c r="G15" s="142">
        <f>AVERAGE(G8:G13)</f>
        <v>10822.5</v>
      </c>
      <c r="H15" s="82">
        <f>G15/K15</f>
        <v>0.42320852478248117</v>
      </c>
      <c r="I15" s="236">
        <f>AVERAGE(I8:I13)</f>
        <v>14750</v>
      </c>
      <c r="J15" s="82">
        <f>I15/K15</f>
        <v>0.57679147521751883</v>
      </c>
      <c r="K15" s="247">
        <f>AVERAGE(K8:K13)</f>
        <v>25572.5</v>
      </c>
      <c r="L15" s="22"/>
    </row>
    <row r="16" spans="1:12" ht="15.95" customHeight="1">
      <c r="A16" s="204" t="s">
        <v>21</v>
      </c>
      <c r="B16" s="238">
        <v>4458</v>
      </c>
      <c r="C16" s="248">
        <v>0.3292466765140325</v>
      </c>
      <c r="D16" s="238">
        <v>9082</v>
      </c>
      <c r="E16" s="248">
        <v>0.6707533234859675</v>
      </c>
      <c r="F16" s="330">
        <v>13540</v>
      </c>
      <c r="G16" s="143">
        <v>11563</v>
      </c>
      <c r="H16" s="249">
        <v>0.38995683259139352</v>
      </c>
      <c r="I16" s="21">
        <v>18089</v>
      </c>
      <c r="J16" s="20">
        <v>0.61004316740860653</v>
      </c>
      <c r="K16" s="334">
        <f>SUM(G16,I16)</f>
        <v>29652</v>
      </c>
      <c r="L16" s="22"/>
    </row>
    <row r="17" spans="1:12" ht="15.95" customHeight="1">
      <c r="A17" s="202" t="s">
        <v>22</v>
      </c>
      <c r="B17" s="228">
        <v>4349</v>
      </c>
      <c r="C17" s="241">
        <v>0.32217201274168455</v>
      </c>
      <c r="D17" s="228">
        <v>9150</v>
      </c>
      <c r="E17" s="241">
        <v>0.67782798725831539</v>
      </c>
      <c r="F17" s="328">
        <v>13499</v>
      </c>
      <c r="G17" s="143">
        <v>11268</v>
      </c>
      <c r="H17" s="250">
        <v>0.38359148936170212</v>
      </c>
      <c r="I17" s="21">
        <v>18107</v>
      </c>
      <c r="J17" s="20">
        <v>0.61640851063829782</v>
      </c>
      <c r="K17" s="334">
        <f>SUM(G17,I17)</f>
        <v>29375</v>
      </c>
      <c r="L17" s="22"/>
    </row>
    <row r="18" spans="1:12" ht="15.95" customHeight="1">
      <c r="A18" s="202" t="s">
        <v>23</v>
      </c>
      <c r="B18" s="228">
        <v>4519</v>
      </c>
      <c r="C18" s="241">
        <v>0.32760620559663622</v>
      </c>
      <c r="D18" s="228">
        <v>9275</v>
      </c>
      <c r="E18" s="241">
        <v>0.67239379440336378</v>
      </c>
      <c r="F18" s="328">
        <v>13794</v>
      </c>
      <c r="G18" s="143">
        <v>11120</v>
      </c>
      <c r="H18" s="250">
        <v>0.3909710990788271</v>
      </c>
      <c r="I18" s="21">
        <v>17322</v>
      </c>
      <c r="J18" s="20">
        <v>0.6090289009211729</v>
      </c>
      <c r="K18" s="334">
        <f t="shared" ref="K18:K21" si="1">SUM(G18,I18)</f>
        <v>28442</v>
      </c>
      <c r="L18" s="22"/>
    </row>
    <row r="19" spans="1:12" ht="15.95" customHeight="1">
      <c r="A19" s="202" t="s">
        <v>24</v>
      </c>
      <c r="B19" s="228">
        <v>4241</v>
      </c>
      <c r="C19" s="241">
        <v>0.4091654606849976</v>
      </c>
      <c r="D19" s="228">
        <v>6124</v>
      </c>
      <c r="E19" s="241">
        <v>0.5908345393150024</v>
      </c>
      <c r="F19" s="328">
        <v>10365</v>
      </c>
      <c r="G19" s="143">
        <v>11139</v>
      </c>
      <c r="H19" s="250">
        <v>0.4112608454864316</v>
      </c>
      <c r="I19" s="21">
        <v>15946</v>
      </c>
      <c r="J19" s="20">
        <v>0.5887391545135684</v>
      </c>
      <c r="K19" s="334">
        <f t="shared" si="1"/>
        <v>27085</v>
      </c>
      <c r="L19" s="22"/>
    </row>
    <row r="20" spans="1:12" ht="15.95" customHeight="1">
      <c r="A20" s="202" t="s">
        <v>25</v>
      </c>
      <c r="B20" s="228">
        <v>8335</v>
      </c>
      <c r="C20" s="241">
        <v>0.42108719814085077</v>
      </c>
      <c r="D20" s="228">
        <v>11459</v>
      </c>
      <c r="E20" s="241">
        <v>0.57891280185914928</v>
      </c>
      <c r="F20" s="328">
        <v>19794</v>
      </c>
      <c r="G20" s="143">
        <v>11514</v>
      </c>
      <c r="H20" s="250">
        <v>0.42329326127715894</v>
      </c>
      <c r="I20" s="21">
        <v>15687</v>
      </c>
      <c r="J20" s="20">
        <v>0.57670673872284106</v>
      </c>
      <c r="K20" s="334">
        <f t="shared" si="1"/>
        <v>27201</v>
      </c>
      <c r="L20" s="22"/>
    </row>
    <row r="21" spans="1:12" ht="15.95" customHeight="1" thickBot="1">
      <c r="A21" s="203" t="s">
        <v>26</v>
      </c>
      <c r="B21" s="230">
        <v>9914</v>
      </c>
      <c r="C21" s="243">
        <v>0.41886011238328613</v>
      </c>
      <c r="D21" s="230">
        <v>13755</v>
      </c>
      <c r="E21" s="243">
        <v>0.58113988761671387</v>
      </c>
      <c r="F21" s="329">
        <v>23669</v>
      </c>
      <c r="G21" s="143">
        <v>11138</v>
      </c>
      <c r="H21" s="20">
        <v>0.43093708891124349</v>
      </c>
      <c r="I21" s="21">
        <v>14708</v>
      </c>
      <c r="J21" s="20">
        <v>0.56906291108875651</v>
      </c>
      <c r="K21" s="334">
        <f t="shared" si="1"/>
        <v>25846</v>
      </c>
      <c r="L21" s="22"/>
    </row>
    <row r="22" spans="1:12" ht="15.95" customHeight="1">
      <c r="A22" s="495" t="s">
        <v>27</v>
      </c>
      <c r="B22" s="232"/>
      <c r="C22" s="232"/>
      <c r="D22" s="232"/>
      <c r="E22" s="232"/>
      <c r="F22" s="331"/>
      <c r="G22" s="17"/>
      <c r="H22" s="251"/>
      <c r="I22" s="18"/>
      <c r="J22" s="251"/>
      <c r="K22" s="333"/>
      <c r="L22" s="19"/>
    </row>
    <row r="23" spans="1:12" ht="32.25" customHeight="1" thickBot="1">
      <c r="A23" s="496"/>
      <c r="B23" s="235">
        <v>5969.333333333333</v>
      </c>
      <c r="C23" s="245">
        <v>0.37836067651936911</v>
      </c>
      <c r="D23" s="235">
        <v>9807.5</v>
      </c>
      <c r="E23" s="245">
        <v>0.62163932348063089</v>
      </c>
      <c r="F23" s="246">
        <v>15776.833333333334</v>
      </c>
      <c r="G23" s="142">
        <f>AVERAGE(G16:G21)</f>
        <v>11290.333333333334</v>
      </c>
      <c r="H23" s="82">
        <f>G23/K23</f>
        <v>0.4041861325409753</v>
      </c>
      <c r="I23" s="236">
        <f>AVERAGE(I16:I21)</f>
        <v>16643.166666666668</v>
      </c>
      <c r="J23" s="335">
        <f>I23/K23</f>
        <v>0.59581386745902476</v>
      </c>
      <c r="K23" s="247">
        <f>SUM(G23,I23)</f>
        <v>27933.5</v>
      </c>
      <c r="L23" s="22"/>
    </row>
    <row r="24" spans="1:12" ht="15.95" customHeight="1">
      <c r="A24" s="495" t="s">
        <v>28</v>
      </c>
      <c r="B24" s="232"/>
      <c r="C24" s="232"/>
      <c r="D24" s="232"/>
      <c r="E24" s="232"/>
      <c r="F24" s="244"/>
      <c r="G24" s="17"/>
      <c r="H24" s="252"/>
      <c r="I24" s="18"/>
      <c r="J24" s="18"/>
      <c r="K24" s="253"/>
      <c r="L24" s="19"/>
    </row>
    <row r="25" spans="1:12" ht="31.5" customHeight="1" thickBot="1">
      <c r="A25" s="496"/>
      <c r="B25" s="235">
        <v>7189.9166666666661</v>
      </c>
      <c r="C25" s="245">
        <v>0.40411520320747907</v>
      </c>
      <c r="D25" s="235">
        <v>10601.833333333332</v>
      </c>
      <c r="E25" s="245">
        <v>0.59588479679252082</v>
      </c>
      <c r="F25" s="246">
        <v>17791.75</v>
      </c>
      <c r="G25" s="142">
        <f>AVERAGE(G15,G23)</f>
        <v>11056.416666666668</v>
      </c>
      <c r="H25" s="82">
        <f>G25/K25</f>
        <v>0.4132776386448872</v>
      </c>
      <c r="I25" s="236">
        <f>AVERAGE(I15,I23)</f>
        <v>15696.583333333334</v>
      </c>
      <c r="J25" s="82">
        <f>I25/K25</f>
        <v>0.5867223613551128</v>
      </c>
      <c r="K25" s="247">
        <f>AVERAGE(K15,K23)</f>
        <v>26753</v>
      </c>
      <c r="L25" s="22"/>
    </row>
    <row r="26" spans="1:12">
      <c r="A26" s="1"/>
      <c r="B26" s="1"/>
      <c r="C26" s="1"/>
      <c r="D26" s="1"/>
      <c r="E26" s="1"/>
      <c r="F26" s="1"/>
      <c r="G26" s="1"/>
      <c r="H26" s="1"/>
      <c r="I26" s="1"/>
      <c r="J26" s="1"/>
      <c r="K26" s="1"/>
      <c r="L26" s="19"/>
    </row>
    <row r="27" spans="1:12" ht="14.25">
      <c r="A27" s="10"/>
      <c r="B27" s="1"/>
      <c r="C27" s="1"/>
      <c r="D27" s="1"/>
      <c r="E27" s="1"/>
      <c r="F27" s="1"/>
      <c r="G27" s="1"/>
      <c r="H27" s="1"/>
      <c r="I27" s="1"/>
      <c r="J27" s="1"/>
      <c r="K27" s="1"/>
    </row>
    <row r="28" spans="1:12">
      <c r="A28" s="1"/>
      <c r="B28" s="1"/>
      <c r="C28" s="1"/>
      <c r="D28" s="1"/>
      <c r="E28" s="1"/>
      <c r="F28" s="1"/>
      <c r="G28" s="1"/>
      <c r="H28" s="1"/>
      <c r="I28" s="1"/>
      <c r="J28" s="176" t="s">
        <v>38</v>
      </c>
      <c r="K28" s="1"/>
    </row>
    <row r="29" spans="1:12">
      <c r="A29" s="181">
        <v>44559</v>
      </c>
      <c r="B29" s="1"/>
      <c r="C29" s="1"/>
      <c r="D29" s="1"/>
      <c r="E29" s="1"/>
      <c r="F29" s="1"/>
      <c r="G29" s="1"/>
      <c r="H29" s="1"/>
      <c r="I29" s="1"/>
      <c r="J29" s="134" t="s">
        <v>39</v>
      </c>
      <c r="K29" s="1"/>
    </row>
    <row r="30" spans="1:12">
      <c r="A30" s="185"/>
      <c r="B30" s="1"/>
      <c r="C30" s="1"/>
      <c r="D30" s="1"/>
      <c r="E30" s="1"/>
      <c r="F30" s="4"/>
      <c r="G30" s="4"/>
      <c r="H30" s="1"/>
      <c r="I30" s="35"/>
      <c r="J30" s="1"/>
      <c r="K30" s="1"/>
    </row>
    <row r="31" spans="1:12">
      <c r="A31" s="31"/>
      <c r="B31" s="1"/>
      <c r="C31" s="1"/>
      <c r="D31" s="1"/>
      <c r="E31" s="1"/>
      <c r="F31" s="1"/>
      <c r="G31" s="1"/>
      <c r="H31" s="35"/>
      <c r="I31" s="35"/>
      <c r="J31" s="4"/>
      <c r="K31" s="1"/>
    </row>
    <row r="32" spans="1:12">
      <c r="A32" s="1"/>
      <c r="B32" s="1"/>
      <c r="C32" s="1"/>
      <c r="D32" s="1"/>
      <c r="E32" s="1"/>
      <c r="F32" s="1"/>
      <c r="G32" s="1"/>
      <c r="H32" s="1"/>
      <c r="I32" s="1"/>
      <c r="J32" s="1"/>
      <c r="K32" s="1"/>
    </row>
    <row r="33" spans="1:11">
      <c r="A33" s="1"/>
      <c r="B33" s="1"/>
      <c r="C33" s="1"/>
      <c r="D33" s="1"/>
      <c r="E33" s="1"/>
      <c r="F33" s="1"/>
      <c r="G33" s="1"/>
      <c r="H33" s="1"/>
      <c r="I33" s="1"/>
      <c r="J33" s="1"/>
      <c r="K33" s="1"/>
    </row>
  </sheetData>
  <mergeCells count="5">
    <mergeCell ref="A2:K2"/>
    <mergeCell ref="A3:K3"/>
    <mergeCell ref="A14:A15"/>
    <mergeCell ref="A22:A23"/>
    <mergeCell ref="A24:A25"/>
  </mergeCells>
  <phoneticPr fontId="0" type="noConversion"/>
  <pageMargins left="0.78740157480314965" right="0.39370078740157483" top="0.78740157480314965" bottom="0.59055118110236227" header="0.51181102362204722" footer="0.51181102362204722"/>
  <pageSetup paperSize="9" scale="80" fitToHeight="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AO29"/>
  <sheetViews>
    <sheetView topLeftCell="M16" zoomScale="80" zoomScaleNormal="80" workbookViewId="0">
      <selection activeCell="A24" sqref="A24:XFD24"/>
    </sheetView>
  </sheetViews>
  <sheetFormatPr defaultRowHeight="12.75"/>
  <cols>
    <col min="1" max="1" width="17.42578125" style="218" bestFit="1" customWidth="1"/>
    <col min="2" max="2" width="6" style="218" customWidth="1"/>
    <col min="3" max="9" width="6" style="218" bestFit="1" customWidth="1"/>
    <col min="10" max="10" width="6.7109375" style="218" bestFit="1" customWidth="1"/>
    <col min="11" max="19" width="6" style="218" bestFit="1" customWidth="1"/>
    <col min="20" max="20" width="6.140625" style="218" bestFit="1" customWidth="1"/>
    <col min="21" max="27" width="7.5703125" style="218" customWidth="1"/>
    <col min="28" max="28" width="9.5703125" style="218" bestFit="1" customWidth="1"/>
    <col min="29" max="16384" width="9.140625" style="218"/>
  </cols>
  <sheetData>
    <row r="1" spans="1:41" ht="12" customHeight="1"/>
    <row r="2" spans="1:41" ht="19.5" customHeight="1">
      <c r="A2" s="177" t="s">
        <v>44</v>
      </c>
    </row>
    <row r="3" spans="1:41" ht="25.5" customHeight="1">
      <c r="A3" s="516" t="s">
        <v>118</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339"/>
      <c r="AD3" s="339"/>
      <c r="AE3" s="339"/>
      <c r="AF3" s="339"/>
      <c r="AG3" s="339"/>
      <c r="AH3" s="339"/>
      <c r="AI3" s="339"/>
      <c r="AJ3" s="339"/>
      <c r="AK3" s="339"/>
      <c r="AL3" s="339"/>
      <c r="AM3" s="339"/>
      <c r="AN3" s="339"/>
      <c r="AO3" s="339"/>
    </row>
    <row r="4" spans="1:41" ht="13.5" thickBot="1">
      <c r="F4" s="503"/>
      <c r="G4" s="503"/>
      <c r="H4" s="503"/>
      <c r="I4" s="503"/>
      <c r="J4" s="503"/>
      <c r="K4" s="503"/>
      <c r="L4" s="503"/>
      <c r="M4" s="503"/>
      <c r="N4" s="503"/>
      <c r="O4" s="503"/>
      <c r="P4" s="503"/>
      <c r="Q4" s="503"/>
    </row>
    <row r="5" spans="1:41" ht="25.5" customHeight="1" thickBot="1">
      <c r="A5" s="340" t="s">
        <v>41</v>
      </c>
      <c r="B5" s="341">
        <v>1995</v>
      </c>
      <c r="C5" s="342">
        <v>1996</v>
      </c>
      <c r="D5" s="342">
        <v>1997</v>
      </c>
      <c r="E5" s="342">
        <v>1998</v>
      </c>
      <c r="F5" s="342">
        <v>1999</v>
      </c>
      <c r="G5" s="342">
        <v>2000</v>
      </c>
      <c r="H5" s="342">
        <v>2001</v>
      </c>
      <c r="I5" s="343">
        <v>2002</v>
      </c>
      <c r="J5" s="343">
        <v>2003</v>
      </c>
      <c r="K5" s="344">
        <v>2004</v>
      </c>
      <c r="L5" s="344">
        <v>2005</v>
      </c>
      <c r="M5" s="343">
        <v>2006</v>
      </c>
      <c r="N5" s="343">
        <v>2007</v>
      </c>
      <c r="O5" s="343">
        <v>2008</v>
      </c>
      <c r="P5" s="343">
        <v>2009</v>
      </c>
      <c r="Q5" s="343">
        <v>2010</v>
      </c>
      <c r="R5" s="343">
        <v>2011</v>
      </c>
      <c r="S5" s="343">
        <v>2012</v>
      </c>
      <c r="T5" s="343">
        <v>2013</v>
      </c>
      <c r="U5" s="336">
        <v>2014</v>
      </c>
      <c r="V5" s="337">
        <v>2015</v>
      </c>
      <c r="W5" s="336">
        <v>2016</v>
      </c>
      <c r="X5" s="337">
        <v>2017</v>
      </c>
      <c r="Y5" s="336">
        <v>2018</v>
      </c>
      <c r="Z5" s="337">
        <v>2019</v>
      </c>
      <c r="AA5" s="337">
        <v>2020</v>
      </c>
      <c r="AB5" s="345" t="s">
        <v>117</v>
      </c>
    </row>
    <row r="6" spans="1:41" ht="18" customHeight="1">
      <c r="A6" s="346" t="s">
        <v>14</v>
      </c>
      <c r="B6" s="347">
        <v>9930</v>
      </c>
      <c r="C6" s="347">
        <v>11018</v>
      </c>
      <c r="D6" s="347">
        <v>13246</v>
      </c>
      <c r="E6" s="347">
        <v>11830</v>
      </c>
      <c r="F6" s="347">
        <v>14649</v>
      </c>
      <c r="G6" s="347">
        <v>14167</v>
      </c>
      <c r="H6" s="347">
        <v>14565</v>
      </c>
      <c r="I6" s="347">
        <v>14545</v>
      </c>
      <c r="J6" s="348">
        <v>15305</v>
      </c>
      <c r="K6" s="348">
        <v>15193</v>
      </c>
      <c r="L6" s="255">
        <v>18220</v>
      </c>
      <c r="M6" s="255">
        <v>18391</v>
      </c>
      <c r="N6" s="255">
        <v>18001</v>
      </c>
      <c r="O6" s="255">
        <v>16578</v>
      </c>
      <c r="P6" s="255">
        <v>18238</v>
      </c>
      <c r="Q6" s="255">
        <v>24817</v>
      </c>
      <c r="R6" s="255">
        <v>26664</v>
      </c>
      <c r="S6" s="255">
        <v>32281</v>
      </c>
      <c r="T6" s="255">
        <v>36466</v>
      </c>
      <c r="U6" s="255">
        <v>38333</v>
      </c>
      <c r="V6" s="255">
        <v>31236</v>
      </c>
      <c r="W6" s="255">
        <v>28120</v>
      </c>
      <c r="X6" s="256">
        <v>27211</v>
      </c>
      <c r="Y6" s="256">
        <v>25934</v>
      </c>
      <c r="Z6" s="255">
        <v>27522</v>
      </c>
      <c r="AA6" s="349">
        <v>25462</v>
      </c>
      <c r="AB6" s="350">
        <f>AA6/Z6-1</f>
        <v>-7.4849211539859017E-2</v>
      </c>
    </row>
    <row r="7" spans="1:41" ht="18" customHeight="1">
      <c r="A7" s="351" t="s">
        <v>15</v>
      </c>
      <c r="B7" s="347">
        <v>9756</v>
      </c>
      <c r="C7" s="347">
        <v>11053</v>
      </c>
      <c r="D7" s="347">
        <v>12655</v>
      </c>
      <c r="E7" s="347">
        <v>12110</v>
      </c>
      <c r="F7" s="347">
        <v>14815</v>
      </c>
      <c r="G7" s="347">
        <v>14239</v>
      </c>
      <c r="H7" s="347">
        <v>14236</v>
      </c>
      <c r="I7" s="347">
        <v>14539</v>
      </c>
      <c r="J7" s="347">
        <v>15608</v>
      </c>
      <c r="K7" s="347">
        <v>15554</v>
      </c>
      <c r="L7" s="255">
        <v>17868</v>
      </c>
      <c r="M7" s="255">
        <v>17832</v>
      </c>
      <c r="N7" s="255">
        <v>17372</v>
      </c>
      <c r="O7" s="255">
        <v>15781</v>
      </c>
      <c r="P7" s="255">
        <v>18809</v>
      </c>
      <c r="Q7" s="255">
        <v>24511</v>
      </c>
      <c r="R7" s="255">
        <v>26506</v>
      </c>
      <c r="S7" s="255">
        <v>32291</v>
      </c>
      <c r="T7" s="255">
        <v>36211</v>
      </c>
      <c r="U7" s="255">
        <v>36901</v>
      </c>
      <c r="V7" s="255">
        <v>30900</v>
      </c>
      <c r="W7" s="255">
        <v>28003</v>
      </c>
      <c r="X7" s="256">
        <v>26432</v>
      </c>
      <c r="Y7" s="256">
        <v>23665</v>
      </c>
      <c r="Z7" s="255">
        <v>25531</v>
      </c>
      <c r="AA7" s="349">
        <v>25034</v>
      </c>
      <c r="AB7" s="350">
        <f>AA7/Z7-1</f>
        <v>-1.9466530884023392E-2</v>
      </c>
    </row>
    <row r="8" spans="1:41" ht="18" customHeight="1">
      <c r="A8" s="351" t="s">
        <v>16</v>
      </c>
      <c r="B8" s="347">
        <v>8180</v>
      </c>
      <c r="C8" s="347">
        <v>9737</v>
      </c>
      <c r="D8" s="347">
        <v>11429</v>
      </c>
      <c r="E8" s="347">
        <v>12131</v>
      </c>
      <c r="F8" s="347">
        <v>14042</v>
      </c>
      <c r="G8" s="347">
        <v>13613</v>
      </c>
      <c r="H8" s="347">
        <v>13271</v>
      </c>
      <c r="I8" s="347">
        <v>13023</v>
      </c>
      <c r="J8" s="347">
        <v>14691</v>
      </c>
      <c r="K8" s="347">
        <v>14131</v>
      </c>
      <c r="L8" s="255">
        <v>16725</v>
      </c>
      <c r="M8" s="255">
        <v>16958</v>
      </c>
      <c r="N8" s="255">
        <v>16224</v>
      </c>
      <c r="O8" s="255">
        <v>14766</v>
      </c>
      <c r="P8" s="255">
        <v>18544</v>
      </c>
      <c r="Q8" s="255">
        <v>24127</v>
      </c>
      <c r="R8" s="255">
        <v>25390</v>
      </c>
      <c r="S8" s="255">
        <v>31796</v>
      </c>
      <c r="T8" s="255">
        <v>35234</v>
      </c>
      <c r="U8" s="255">
        <v>35016</v>
      </c>
      <c r="V8" s="255">
        <v>30314</v>
      </c>
      <c r="W8" s="255">
        <v>25337</v>
      </c>
      <c r="X8" s="256">
        <v>24440</v>
      </c>
      <c r="Y8" s="256">
        <v>21161</v>
      </c>
      <c r="Z8" s="255">
        <v>23024</v>
      </c>
      <c r="AA8" s="349">
        <v>31735</v>
      </c>
      <c r="AB8" s="350">
        <f t="shared" ref="AB8:AB20" si="0">AA8/Z8-1</f>
        <v>0.3783443363446839</v>
      </c>
    </row>
    <row r="9" spans="1:41" ht="18" customHeight="1">
      <c r="A9" s="351" t="s">
        <v>17</v>
      </c>
      <c r="B9" s="347">
        <v>4784</v>
      </c>
      <c r="C9" s="347">
        <v>6373</v>
      </c>
      <c r="D9" s="347">
        <v>7704</v>
      </c>
      <c r="E9" s="347">
        <v>7688</v>
      </c>
      <c r="F9" s="347">
        <v>8442</v>
      </c>
      <c r="G9" s="347">
        <v>9206</v>
      </c>
      <c r="H9" s="347">
        <v>8608</v>
      </c>
      <c r="I9" s="347">
        <v>7645</v>
      </c>
      <c r="J9" s="352" t="s">
        <v>5</v>
      </c>
      <c r="K9" s="347">
        <v>8906</v>
      </c>
      <c r="L9" s="255">
        <v>11089</v>
      </c>
      <c r="M9" s="255">
        <v>12239</v>
      </c>
      <c r="N9" s="255">
        <v>11566</v>
      </c>
      <c r="O9" s="255">
        <v>10318</v>
      </c>
      <c r="P9" s="255">
        <v>14862</v>
      </c>
      <c r="Q9" s="255">
        <v>18931</v>
      </c>
      <c r="R9" s="255">
        <v>21153</v>
      </c>
      <c r="S9" s="255">
        <v>27901</v>
      </c>
      <c r="T9" s="255">
        <v>31887</v>
      </c>
      <c r="U9" s="255">
        <v>28218</v>
      </c>
      <c r="V9" s="255">
        <v>22988</v>
      </c>
      <c r="W9" s="255">
        <v>18731</v>
      </c>
      <c r="X9" s="256">
        <v>18087</v>
      </c>
      <c r="Y9" s="256">
        <v>16839</v>
      </c>
      <c r="Z9" s="255">
        <v>19159</v>
      </c>
      <c r="AA9" s="349">
        <v>20932</v>
      </c>
      <c r="AB9" s="350">
        <f t="shared" si="0"/>
        <v>9.2541364371835799E-2</v>
      </c>
    </row>
    <row r="10" spans="1:41" ht="18" customHeight="1">
      <c r="A10" s="351" t="s">
        <v>18</v>
      </c>
      <c r="B10" s="347">
        <v>4863</v>
      </c>
      <c r="C10" s="347">
        <v>6134</v>
      </c>
      <c r="D10" s="347">
        <v>7510</v>
      </c>
      <c r="E10" s="347">
        <v>7129</v>
      </c>
      <c r="F10" s="347">
        <v>7827</v>
      </c>
      <c r="G10" s="347">
        <v>8703</v>
      </c>
      <c r="H10" s="347">
        <v>8361</v>
      </c>
      <c r="I10" s="347">
        <v>6862</v>
      </c>
      <c r="J10" s="347">
        <v>8573</v>
      </c>
      <c r="K10" s="347">
        <v>7739</v>
      </c>
      <c r="L10" s="255">
        <v>10521</v>
      </c>
      <c r="M10" s="255">
        <v>10922</v>
      </c>
      <c r="N10" s="255">
        <v>9409</v>
      </c>
      <c r="O10" s="255">
        <v>8802</v>
      </c>
      <c r="P10" s="255">
        <v>13253</v>
      </c>
      <c r="Q10" s="255">
        <v>16873</v>
      </c>
      <c r="R10" s="255">
        <v>18627</v>
      </c>
      <c r="S10" s="255">
        <v>24512</v>
      </c>
      <c r="T10" s="255">
        <v>27981</v>
      </c>
      <c r="U10" s="255">
        <v>23335</v>
      </c>
      <c r="V10" s="255">
        <v>17637</v>
      </c>
      <c r="W10" s="255">
        <v>14730</v>
      </c>
      <c r="X10" s="256">
        <v>13485</v>
      </c>
      <c r="Y10" s="256">
        <v>10300</v>
      </c>
      <c r="Z10" s="255">
        <v>11997</v>
      </c>
      <c r="AA10" s="349">
        <v>22790</v>
      </c>
      <c r="AB10" s="350">
        <f t="shared" si="0"/>
        <v>0.89964157706093184</v>
      </c>
    </row>
    <row r="11" spans="1:41" ht="18" customHeight="1" thickBot="1">
      <c r="A11" s="353" t="s">
        <v>19</v>
      </c>
      <c r="B11" s="354">
        <v>5189</v>
      </c>
      <c r="C11" s="354">
        <v>6841</v>
      </c>
      <c r="D11" s="354">
        <v>7867</v>
      </c>
      <c r="E11" s="354">
        <v>7712</v>
      </c>
      <c r="F11" s="354">
        <v>8201</v>
      </c>
      <c r="G11" s="354">
        <v>8720</v>
      </c>
      <c r="H11" s="354">
        <v>8719</v>
      </c>
      <c r="I11" s="354">
        <v>7303</v>
      </c>
      <c r="J11" s="354">
        <v>8243</v>
      </c>
      <c r="K11" s="354">
        <v>8029</v>
      </c>
      <c r="L11" s="257">
        <v>10762</v>
      </c>
      <c r="M11" s="257">
        <v>10769</v>
      </c>
      <c r="N11" s="257">
        <v>9820</v>
      </c>
      <c r="O11" s="257">
        <v>9044</v>
      </c>
      <c r="P11" s="257">
        <v>14394</v>
      </c>
      <c r="Q11" s="257">
        <v>17593</v>
      </c>
      <c r="R11" s="257">
        <v>19276</v>
      </c>
      <c r="S11" s="257">
        <v>24090</v>
      </c>
      <c r="T11" s="257">
        <v>28290</v>
      </c>
      <c r="U11" s="257">
        <v>22958</v>
      </c>
      <c r="V11" s="257">
        <v>17842</v>
      </c>
      <c r="W11" s="257">
        <v>13962</v>
      </c>
      <c r="X11" s="258">
        <v>12294</v>
      </c>
      <c r="Y11" s="258">
        <v>10849</v>
      </c>
      <c r="Z11" s="255">
        <v>11607</v>
      </c>
      <c r="AA11" s="349">
        <v>27482</v>
      </c>
      <c r="AB11" s="355">
        <f t="shared" si="0"/>
        <v>1.3677091410355819</v>
      </c>
    </row>
    <row r="12" spans="1:41" ht="38.25" customHeight="1" thickBot="1">
      <c r="A12" s="356" t="s">
        <v>20</v>
      </c>
      <c r="B12" s="113">
        <v>7117</v>
      </c>
      <c r="C12" s="113">
        <v>8526</v>
      </c>
      <c r="D12" s="113">
        <v>10068.5</v>
      </c>
      <c r="E12" s="113">
        <v>9766.6666666666661</v>
      </c>
      <c r="F12" s="113">
        <v>11329.333333333334</v>
      </c>
      <c r="G12" s="113">
        <v>11441.333333333334</v>
      </c>
      <c r="H12" s="113">
        <v>11293.333333333334</v>
      </c>
      <c r="I12" s="113">
        <v>10652.833333333334</v>
      </c>
      <c r="J12" s="113">
        <v>12484</v>
      </c>
      <c r="K12" s="113">
        <v>11592</v>
      </c>
      <c r="L12" s="111">
        <v>14197.5</v>
      </c>
      <c r="M12" s="111">
        <v>14518.5</v>
      </c>
      <c r="N12" s="111">
        <v>13732</v>
      </c>
      <c r="O12" s="111">
        <v>12548.166666666666</v>
      </c>
      <c r="P12" s="111">
        <v>16350</v>
      </c>
      <c r="Q12" s="111">
        <v>21142</v>
      </c>
      <c r="R12" s="111">
        <v>22936</v>
      </c>
      <c r="S12" s="111">
        <v>28811.833333333332</v>
      </c>
      <c r="T12" s="111">
        <v>32678.166666666668</v>
      </c>
      <c r="U12" s="111">
        <v>30793.5</v>
      </c>
      <c r="V12" s="111">
        <v>25152.833333333332</v>
      </c>
      <c r="W12" s="111">
        <v>21480.5</v>
      </c>
      <c r="X12" s="357">
        <v>20324.833333333332</v>
      </c>
      <c r="Y12" s="357">
        <v>18124.666666666668</v>
      </c>
      <c r="Z12" s="111">
        <v>19806.666666666668</v>
      </c>
      <c r="AA12" s="358">
        <f>AVERAGE(AA6:AA11)</f>
        <v>25572.5</v>
      </c>
      <c r="AB12" s="338">
        <f t="shared" si="0"/>
        <v>0.29110568832043082</v>
      </c>
    </row>
    <row r="13" spans="1:41" ht="18" customHeight="1">
      <c r="A13" s="346" t="s">
        <v>21</v>
      </c>
      <c r="B13" s="359">
        <v>6680</v>
      </c>
      <c r="C13" s="359">
        <v>7962</v>
      </c>
      <c r="D13" s="359">
        <v>8980</v>
      </c>
      <c r="E13" s="359">
        <v>8604</v>
      </c>
      <c r="F13" s="359">
        <v>9632</v>
      </c>
      <c r="G13" s="359">
        <v>9881</v>
      </c>
      <c r="H13" s="359">
        <v>9985</v>
      </c>
      <c r="I13" s="359">
        <v>8758</v>
      </c>
      <c r="J13" s="359">
        <v>9772</v>
      </c>
      <c r="K13" s="359">
        <v>9509</v>
      </c>
      <c r="L13" s="260">
        <v>11705</v>
      </c>
      <c r="M13" s="260">
        <v>11835</v>
      </c>
      <c r="N13" s="260">
        <v>10821</v>
      </c>
      <c r="O13" s="260">
        <v>10313</v>
      </c>
      <c r="P13" s="260">
        <v>15817</v>
      </c>
      <c r="Q13" s="260">
        <v>18443</v>
      </c>
      <c r="R13" s="260">
        <v>20024</v>
      </c>
      <c r="S13" s="260">
        <v>25399</v>
      </c>
      <c r="T13" s="260">
        <v>29528</v>
      </c>
      <c r="U13" s="260">
        <v>22590</v>
      </c>
      <c r="V13" s="260">
        <v>18253</v>
      </c>
      <c r="W13" s="260">
        <v>15082</v>
      </c>
      <c r="X13" s="261">
        <v>13960</v>
      </c>
      <c r="Y13" s="261">
        <v>12888</v>
      </c>
      <c r="Z13" s="261">
        <v>13540</v>
      </c>
      <c r="AA13" s="301">
        <v>29652</v>
      </c>
      <c r="AB13" s="360">
        <f t="shared" si="0"/>
        <v>1.1899556868537666</v>
      </c>
    </row>
    <row r="14" spans="1:41" ht="18" customHeight="1">
      <c r="A14" s="351" t="s">
        <v>22</v>
      </c>
      <c r="B14" s="347">
        <v>6621</v>
      </c>
      <c r="C14" s="347">
        <v>7849</v>
      </c>
      <c r="D14" s="347">
        <v>8752</v>
      </c>
      <c r="E14" s="347">
        <v>8486</v>
      </c>
      <c r="F14" s="347">
        <v>9969</v>
      </c>
      <c r="G14" s="347">
        <v>10059</v>
      </c>
      <c r="H14" s="347">
        <v>10042</v>
      </c>
      <c r="I14" s="347">
        <v>8633</v>
      </c>
      <c r="J14" s="347">
        <v>9178</v>
      </c>
      <c r="K14" s="347">
        <v>9132</v>
      </c>
      <c r="L14" s="255">
        <v>11668</v>
      </c>
      <c r="M14" s="255">
        <v>11752</v>
      </c>
      <c r="N14" s="255">
        <v>10761</v>
      </c>
      <c r="O14" s="255">
        <v>10335</v>
      </c>
      <c r="P14" s="255">
        <v>15904</v>
      </c>
      <c r="Q14" s="255">
        <v>17925</v>
      </c>
      <c r="R14" s="255">
        <v>20501</v>
      </c>
      <c r="S14" s="255">
        <v>24866</v>
      </c>
      <c r="T14" s="255">
        <v>30345</v>
      </c>
      <c r="U14" s="255">
        <v>21432</v>
      </c>
      <c r="V14" s="260">
        <v>17759</v>
      </c>
      <c r="W14" s="260">
        <v>15419</v>
      </c>
      <c r="X14" s="261">
        <v>13935</v>
      </c>
      <c r="Y14" s="261">
        <v>12954</v>
      </c>
      <c r="Z14" s="261">
        <v>13499</v>
      </c>
      <c r="AA14" s="261">
        <v>29375</v>
      </c>
      <c r="AB14" s="350">
        <f t="shared" si="0"/>
        <v>1.176087117564264</v>
      </c>
    </row>
    <row r="15" spans="1:41" ht="18" customHeight="1">
      <c r="A15" s="351" t="s">
        <v>23</v>
      </c>
      <c r="B15" s="347">
        <v>6233</v>
      </c>
      <c r="C15" s="347">
        <v>7440</v>
      </c>
      <c r="D15" s="347">
        <v>8025</v>
      </c>
      <c r="E15" s="347">
        <v>8409</v>
      </c>
      <c r="F15" s="347">
        <v>9418</v>
      </c>
      <c r="G15" s="347">
        <v>9135</v>
      </c>
      <c r="H15" s="347">
        <v>9259</v>
      </c>
      <c r="I15" s="347">
        <v>7951</v>
      </c>
      <c r="J15" s="347">
        <v>8299</v>
      </c>
      <c r="K15" s="347">
        <v>8609</v>
      </c>
      <c r="L15" s="255">
        <v>11135</v>
      </c>
      <c r="M15" s="255">
        <v>11508</v>
      </c>
      <c r="N15" s="255">
        <v>10617</v>
      </c>
      <c r="O15" s="255">
        <v>9697</v>
      </c>
      <c r="P15" s="255">
        <v>15896</v>
      </c>
      <c r="Q15" s="255">
        <v>17103</v>
      </c>
      <c r="R15" s="255">
        <v>20171</v>
      </c>
      <c r="S15" s="255">
        <v>24913</v>
      </c>
      <c r="T15" s="255">
        <v>29550</v>
      </c>
      <c r="U15" s="255">
        <v>21500</v>
      </c>
      <c r="V15" s="260">
        <v>16132</v>
      </c>
      <c r="W15" s="260">
        <v>13770</v>
      </c>
      <c r="X15" s="261">
        <v>12040</v>
      </c>
      <c r="Y15" s="261">
        <v>12894</v>
      </c>
      <c r="Z15" s="260">
        <v>13794</v>
      </c>
      <c r="AA15" s="260">
        <v>28442</v>
      </c>
      <c r="AB15" s="350">
        <f t="shared" si="0"/>
        <v>1.0619109757865739</v>
      </c>
    </row>
    <row r="16" spans="1:41" ht="18" customHeight="1">
      <c r="A16" s="351" t="s">
        <v>24</v>
      </c>
      <c r="B16" s="347">
        <v>6119</v>
      </c>
      <c r="C16" s="347">
        <v>7280</v>
      </c>
      <c r="D16" s="347">
        <v>7475</v>
      </c>
      <c r="E16" s="347">
        <v>7732</v>
      </c>
      <c r="F16" s="347">
        <v>7380</v>
      </c>
      <c r="G16" s="347">
        <v>8515</v>
      </c>
      <c r="H16" s="347">
        <v>9185</v>
      </c>
      <c r="I16" s="347">
        <v>7450</v>
      </c>
      <c r="J16" s="347">
        <v>7894</v>
      </c>
      <c r="K16" s="347">
        <v>8105</v>
      </c>
      <c r="L16" s="255">
        <v>9847</v>
      </c>
      <c r="M16" s="255">
        <v>9396</v>
      </c>
      <c r="N16" s="255">
        <v>8345</v>
      </c>
      <c r="O16" s="255">
        <v>8194</v>
      </c>
      <c r="P16" s="255">
        <v>14225</v>
      </c>
      <c r="Q16" s="255">
        <v>15052</v>
      </c>
      <c r="R16" s="255">
        <v>18540</v>
      </c>
      <c r="S16" s="255">
        <v>22957</v>
      </c>
      <c r="T16" s="255">
        <v>27093</v>
      </c>
      <c r="U16" s="255">
        <v>17937</v>
      </c>
      <c r="V16" s="260">
        <v>14132</v>
      </c>
      <c r="W16" s="260">
        <v>12341</v>
      </c>
      <c r="X16" s="261">
        <v>10316</v>
      </c>
      <c r="Y16" s="261">
        <v>10574</v>
      </c>
      <c r="Z16" s="260">
        <v>10365</v>
      </c>
      <c r="AA16" s="260">
        <v>27085</v>
      </c>
      <c r="AB16" s="350">
        <f t="shared" si="0"/>
        <v>1.6131210805595755</v>
      </c>
    </row>
    <row r="17" spans="1:28" ht="18" customHeight="1">
      <c r="A17" s="351" t="s">
        <v>25</v>
      </c>
      <c r="B17" s="347">
        <v>6416</v>
      </c>
      <c r="C17" s="347">
        <v>8908</v>
      </c>
      <c r="D17" s="347">
        <v>8589</v>
      </c>
      <c r="E17" s="347">
        <v>9186</v>
      </c>
      <c r="F17" s="347">
        <v>9125</v>
      </c>
      <c r="G17" s="347">
        <v>9905</v>
      </c>
      <c r="H17" s="347">
        <v>12316</v>
      </c>
      <c r="I17" s="347">
        <v>10392</v>
      </c>
      <c r="J17" s="347">
        <v>10560</v>
      </c>
      <c r="K17" s="347">
        <v>10575</v>
      </c>
      <c r="L17" s="255">
        <v>13614</v>
      </c>
      <c r="M17" s="255">
        <v>12990</v>
      </c>
      <c r="N17" s="255">
        <v>12052</v>
      </c>
      <c r="O17" s="255">
        <v>11853</v>
      </c>
      <c r="P17" s="255">
        <v>19333</v>
      </c>
      <c r="Q17" s="255">
        <v>20238</v>
      </c>
      <c r="R17" s="255">
        <v>24943</v>
      </c>
      <c r="S17" s="255">
        <v>29393</v>
      </c>
      <c r="T17" s="255">
        <v>32643</v>
      </c>
      <c r="U17" s="255">
        <v>25814</v>
      </c>
      <c r="V17" s="260">
        <v>23214</v>
      </c>
      <c r="W17" s="260">
        <v>20992</v>
      </c>
      <c r="X17" s="261">
        <v>19067</v>
      </c>
      <c r="Y17" s="261">
        <v>20250</v>
      </c>
      <c r="Z17" s="260">
        <v>19794</v>
      </c>
      <c r="AA17" s="260">
        <v>27201</v>
      </c>
      <c r="AB17" s="350">
        <f t="shared" si="0"/>
        <v>0.3742043043346468</v>
      </c>
    </row>
    <row r="18" spans="1:28" ht="17.25" customHeight="1" thickBot="1">
      <c r="A18" s="353" t="s">
        <v>26</v>
      </c>
      <c r="B18" s="354">
        <v>8226</v>
      </c>
      <c r="C18" s="354">
        <v>11214</v>
      </c>
      <c r="D18" s="354">
        <v>9915</v>
      </c>
      <c r="E18" s="354">
        <v>12477</v>
      </c>
      <c r="F18" s="354">
        <v>11719</v>
      </c>
      <c r="G18" s="354">
        <v>13133</v>
      </c>
      <c r="H18" s="354">
        <v>15302</v>
      </c>
      <c r="I18" s="354">
        <v>13658</v>
      </c>
      <c r="J18" s="354">
        <v>13824</v>
      </c>
      <c r="K18" s="354">
        <v>14111</v>
      </c>
      <c r="L18" s="257">
        <v>16294</v>
      </c>
      <c r="M18" s="257">
        <v>15903</v>
      </c>
      <c r="N18" s="257">
        <v>15648</v>
      </c>
      <c r="O18" s="257">
        <v>15669</v>
      </c>
      <c r="P18" s="257">
        <v>22938</v>
      </c>
      <c r="Q18" s="257">
        <v>24154</v>
      </c>
      <c r="R18" s="257">
        <v>29034</v>
      </c>
      <c r="S18" s="257">
        <v>33374</v>
      </c>
      <c r="T18" s="257">
        <v>36716</v>
      </c>
      <c r="U18" s="257">
        <v>29637</v>
      </c>
      <c r="V18" s="262">
        <v>26943</v>
      </c>
      <c r="W18" s="262">
        <v>25357</v>
      </c>
      <c r="X18" s="263">
        <v>23666</v>
      </c>
      <c r="Y18" s="263">
        <v>24604</v>
      </c>
      <c r="Z18" s="260">
        <v>23669</v>
      </c>
      <c r="AA18" s="361">
        <v>25846</v>
      </c>
      <c r="AB18" s="355">
        <f t="shared" si="0"/>
        <v>9.1976847353077762E-2</v>
      </c>
    </row>
    <row r="19" spans="1:28" ht="53.25" customHeight="1" thickBot="1">
      <c r="A19" s="356" t="s">
        <v>27</v>
      </c>
      <c r="B19" s="113">
        <v>6715.833333333333</v>
      </c>
      <c r="C19" s="113">
        <v>8442.1666666666661</v>
      </c>
      <c r="D19" s="113">
        <v>8622.6666666666661</v>
      </c>
      <c r="E19" s="113">
        <v>9149</v>
      </c>
      <c r="F19" s="113">
        <v>9540.5</v>
      </c>
      <c r="G19" s="113">
        <v>10104.666666666666</v>
      </c>
      <c r="H19" s="113">
        <v>11014.833333333334</v>
      </c>
      <c r="I19" s="113">
        <v>9473.6666666666661</v>
      </c>
      <c r="J19" s="113">
        <v>9921.1666666666661</v>
      </c>
      <c r="K19" s="113">
        <v>10006.833333333334</v>
      </c>
      <c r="L19" s="111">
        <v>12377.166666666666</v>
      </c>
      <c r="M19" s="111">
        <v>12230.666666666666</v>
      </c>
      <c r="N19" s="111">
        <v>11374</v>
      </c>
      <c r="O19" s="111">
        <v>11010.166666666666</v>
      </c>
      <c r="P19" s="111">
        <v>17352.166666666668</v>
      </c>
      <c r="Q19" s="111">
        <v>18819.166666666668</v>
      </c>
      <c r="R19" s="111">
        <v>22202.166666666668</v>
      </c>
      <c r="S19" s="111">
        <v>26817</v>
      </c>
      <c r="T19" s="227">
        <v>30979.166666666668</v>
      </c>
      <c r="U19" s="227">
        <v>23151.666666666668</v>
      </c>
      <c r="V19" s="227">
        <v>19405.5</v>
      </c>
      <c r="W19" s="227">
        <v>17160.166666666668</v>
      </c>
      <c r="X19" s="264">
        <v>15497.333333333334</v>
      </c>
      <c r="Y19" s="264">
        <v>15694</v>
      </c>
      <c r="Z19" s="227">
        <v>15776.833333333334</v>
      </c>
      <c r="AA19" s="300">
        <f>AVERAGE(AA13:AA18)</f>
        <v>27933.5</v>
      </c>
      <c r="AB19" s="338">
        <f t="shared" si="0"/>
        <v>0.77053908156474149</v>
      </c>
    </row>
    <row r="20" spans="1:28" ht="36.75" customHeight="1" thickBot="1">
      <c r="A20" s="362" t="s">
        <v>28</v>
      </c>
      <c r="B20" s="113">
        <v>6916.416666666667</v>
      </c>
      <c r="C20" s="113">
        <v>8484.0833333333339</v>
      </c>
      <c r="D20" s="113">
        <v>9345.5833333333339</v>
      </c>
      <c r="E20" s="113">
        <v>9457.8333333333339</v>
      </c>
      <c r="F20" s="113">
        <v>10434.916666666666</v>
      </c>
      <c r="G20" s="113">
        <v>10773</v>
      </c>
      <c r="H20" s="113">
        <v>11154.083333333334</v>
      </c>
      <c r="I20" s="113">
        <v>10063.25</v>
      </c>
      <c r="J20" s="113">
        <v>11086.09090909091</v>
      </c>
      <c r="K20" s="113">
        <v>10799.416666666666</v>
      </c>
      <c r="L20" s="113">
        <v>13287.333333333334</v>
      </c>
      <c r="M20" s="111">
        <v>13374.583333333334</v>
      </c>
      <c r="N20" s="111">
        <v>12553</v>
      </c>
      <c r="O20" s="111">
        <v>11779.166666666666</v>
      </c>
      <c r="P20" s="111">
        <v>16851.083333333332</v>
      </c>
      <c r="Q20" s="111">
        <v>19980.583333333332</v>
      </c>
      <c r="R20" s="111">
        <v>22569.083333333332</v>
      </c>
      <c r="S20" s="111">
        <v>27814.416666666668</v>
      </c>
      <c r="T20" s="227">
        <v>31828.666666666668</v>
      </c>
      <c r="U20" s="227">
        <v>26972.583333333332</v>
      </c>
      <c r="V20" s="227">
        <v>22279.166666666668</v>
      </c>
      <c r="W20" s="227">
        <v>19320.333333333332</v>
      </c>
      <c r="X20" s="264">
        <v>17911.083333333332</v>
      </c>
      <c r="Y20" s="264">
        <v>16909.333333333336</v>
      </c>
      <c r="Z20" s="227">
        <v>17791.75</v>
      </c>
      <c r="AA20" s="300">
        <f>AVERAGE(AA12,AA19)</f>
        <v>26753</v>
      </c>
      <c r="AB20" s="338">
        <f t="shared" si="0"/>
        <v>0.5036744558573496</v>
      </c>
    </row>
    <row r="21" spans="1:28">
      <c r="A21" s="35"/>
    </row>
    <row r="22" spans="1:28" ht="14.25" customHeight="1">
      <c r="A22" s="363"/>
    </row>
    <row r="23" spans="1:28">
      <c r="A23" s="364"/>
      <c r="B23" s="364"/>
      <c r="C23" s="364"/>
      <c r="D23" s="364"/>
      <c r="E23" s="364"/>
      <c r="F23" s="364"/>
      <c r="G23" s="364"/>
      <c r="H23" s="364"/>
      <c r="I23" s="364"/>
      <c r="J23" s="364"/>
      <c r="K23" s="364"/>
      <c r="L23" s="364"/>
      <c r="M23" s="364"/>
      <c r="N23" s="364"/>
      <c r="O23" s="364"/>
      <c r="P23" s="364"/>
      <c r="R23" s="36"/>
      <c r="S23" s="36"/>
      <c r="T23" s="36"/>
      <c r="U23" s="36"/>
      <c r="V23" s="36"/>
      <c r="W23" s="36"/>
      <c r="X23" s="36"/>
      <c r="Y23" s="503" t="s">
        <v>38</v>
      </c>
      <c r="Z23" s="503"/>
      <c r="AA23" s="503"/>
      <c r="AB23" s="503"/>
    </row>
    <row r="24" spans="1:28" ht="15" customHeight="1">
      <c r="A24" s="365">
        <v>44559</v>
      </c>
      <c r="R24" s="481"/>
      <c r="S24" s="481"/>
      <c r="T24" s="481"/>
      <c r="U24" s="481"/>
      <c r="V24" s="481"/>
      <c r="W24" s="481"/>
      <c r="X24" s="481"/>
      <c r="Y24" s="517" t="s">
        <v>39</v>
      </c>
      <c r="Z24" s="517"/>
      <c r="AA24" s="517"/>
      <c r="AB24" s="517"/>
    </row>
    <row r="25" spans="1:28" ht="17.25" customHeight="1">
      <c r="A25" s="363"/>
    </row>
    <row r="26" spans="1:28">
      <c r="A26" s="366"/>
      <c r="S26" s="503"/>
      <c r="T26" s="503"/>
      <c r="U26" s="36"/>
      <c r="V26" s="36"/>
      <c r="W26" s="36"/>
      <c r="X26" s="36"/>
      <c r="Y26" s="36"/>
      <c r="Z26" s="36"/>
      <c r="AA26" s="36"/>
    </row>
    <row r="27" spans="1:28">
      <c r="A27" s="367"/>
      <c r="Q27" s="36"/>
      <c r="R27" s="503"/>
      <c r="S27" s="503"/>
      <c r="T27" s="503"/>
      <c r="U27" s="503"/>
      <c r="V27" s="302"/>
      <c r="W27" s="302"/>
      <c r="X27" s="302"/>
      <c r="Y27" s="302"/>
      <c r="Z27" s="302"/>
      <c r="AA27" s="302"/>
    </row>
    <row r="28" spans="1:28">
      <c r="A28" s="367"/>
      <c r="P28" s="36"/>
      <c r="Q28" s="36"/>
      <c r="R28" s="36"/>
      <c r="S28" s="36"/>
    </row>
    <row r="29" spans="1:28">
      <c r="A29" s="366"/>
      <c r="O29" s="36"/>
      <c r="P29" s="36"/>
      <c r="Q29" s="36"/>
      <c r="R29" s="36"/>
      <c r="S29" s="302"/>
    </row>
  </sheetData>
  <mergeCells count="6">
    <mergeCell ref="A3:AB3"/>
    <mergeCell ref="R27:U27"/>
    <mergeCell ref="F4:Q4"/>
    <mergeCell ref="S26:T26"/>
    <mergeCell ref="Y23:AB23"/>
    <mergeCell ref="Y24:AB24"/>
  </mergeCells>
  <phoneticPr fontId="0" type="noConversion"/>
  <pageMargins left="0" right="0" top="0.98425196850393704" bottom="0.78740157480314965" header="0.51181102362204722" footer="0.51181102362204722"/>
  <pageSetup paperSize="9" scale="74" fitToHeight="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AB27"/>
  <sheetViews>
    <sheetView topLeftCell="B19" zoomScale="85" zoomScaleNormal="85" workbookViewId="0">
      <selection activeCell="A25" sqref="A25:XFD25"/>
    </sheetView>
  </sheetViews>
  <sheetFormatPr defaultRowHeight="12.75"/>
  <cols>
    <col min="1" max="1" width="16.5703125" customWidth="1"/>
    <col min="2" max="2" width="12.42578125" customWidth="1"/>
    <col min="4" max="4" width="9.5703125" customWidth="1"/>
    <col min="5" max="5" width="7.7109375" bestFit="1" customWidth="1"/>
    <col min="6" max="6" width="9.42578125" customWidth="1"/>
    <col min="7" max="7" width="11" customWidth="1"/>
    <col min="11" max="11" width="7.7109375" bestFit="1" customWidth="1"/>
  </cols>
  <sheetData>
    <row r="1" spans="1:28">
      <c r="A1" s="177" t="s">
        <v>45</v>
      </c>
    </row>
    <row r="2" spans="1:28" ht="27.75" customHeight="1">
      <c r="A2" s="518" t="s">
        <v>119</v>
      </c>
      <c r="B2" s="518"/>
      <c r="C2" s="518"/>
      <c r="D2" s="518"/>
      <c r="E2" s="518"/>
      <c r="F2" s="518"/>
      <c r="G2" s="518"/>
      <c r="H2" s="518"/>
      <c r="I2" s="518"/>
      <c r="J2" s="518"/>
      <c r="K2" s="518"/>
      <c r="L2" s="518"/>
      <c r="M2" s="518"/>
      <c r="N2" s="207"/>
      <c r="O2" s="207"/>
      <c r="P2" s="207"/>
      <c r="Q2" s="207"/>
      <c r="R2" s="207"/>
      <c r="S2" s="207"/>
      <c r="T2" s="207"/>
      <c r="U2" s="207"/>
      <c r="V2" s="207"/>
      <c r="W2" s="207"/>
      <c r="X2" s="207"/>
      <c r="Y2" s="207"/>
      <c r="Z2" s="207"/>
      <c r="AA2" s="207"/>
      <c r="AB2" s="207"/>
    </row>
    <row r="3" spans="1:28" ht="13.5" thickBot="1">
      <c r="A3" s="303"/>
    </row>
    <row r="4" spans="1:28" ht="19.5" customHeight="1" thickBot="1">
      <c r="A4" s="157"/>
      <c r="B4" s="519">
        <v>2019</v>
      </c>
      <c r="C4" s="520"/>
      <c r="D4" s="520"/>
      <c r="E4" s="520"/>
      <c r="F4" s="520"/>
      <c r="G4" s="525" t="s">
        <v>111</v>
      </c>
      <c r="H4" s="520">
        <v>2020</v>
      </c>
      <c r="I4" s="520"/>
      <c r="J4" s="520"/>
      <c r="K4" s="520"/>
      <c r="L4" s="520"/>
      <c r="M4" s="523" t="s">
        <v>136</v>
      </c>
    </row>
    <row r="5" spans="1:28" ht="37.5" customHeight="1" thickBot="1">
      <c r="A5" s="171" t="s">
        <v>41</v>
      </c>
      <c r="B5" s="188" t="s">
        <v>46</v>
      </c>
      <c r="C5" s="189" t="s">
        <v>47</v>
      </c>
      <c r="D5" s="189" t="s">
        <v>48</v>
      </c>
      <c r="E5" s="190" t="s">
        <v>49</v>
      </c>
      <c r="F5" s="191" t="s">
        <v>50</v>
      </c>
      <c r="G5" s="526"/>
      <c r="H5" s="188" t="s">
        <v>46</v>
      </c>
      <c r="I5" s="189" t="s">
        <v>47</v>
      </c>
      <c r="J5" s="189" t="s">
        <v>48</v>
      </c>
      <c r="K5" s="190" t="s">
        <v>49</v>
      </c>
      <c r="L5" s="191" t="s">
        <v>50</v>
      </c>
      <c r="M5" s="524"/>
    </row>
    <row r="6" spans="1:28" ht="18" customHeight="1">
      <c r="A6" s="186" t="s">
        <v>14</v>
      </c>
      <c r="B6" s="254">
        <v>14695</v>
      </c>
      <c r="C6" s="254">
        <v>6917</v>
      </c>
      <c r="D6" s="254">
        <v>1089</v>
      </c>
      <c r="E6" s="254">
        <v>35</v>
      </c>
      <c r="F6" s="254">
        <v>22736</v>
      </c>
      <c r="G6" s="265">
        <v>8.5354210425816257E-2</v>
      </c>
      <c r="H6" s="254">
        <v>12655</v>
      </c>
      <c r="I6" s="254">
        <v>7061</v>
      </c>
      <c r="J6" s="254">
        <v>1152</v>
      </c>
      <c r="K6" s="254">
        <v>60</v>
      </c>
      <c r="L6" s="254">
        <f>SUM(H6:K6)</f>
        <v>20928</v>
      </c>
      <c r="M6" s="266">
        <f>L6/F6-1</f>
        <v>-7.952146375791691E-2</v>
      </c>
    </row>
    <row r="7" spans="1:28" ht="18" customHeight="1">
      <c r="A7" s="69" t="s">
        <v>15</v>
      </c>
      <c r="B7" s="254">
        <v>13047</v>
      </c>
      <c r="C7" s="254">
        <v>6633</v>
      </c>
      <c r="D7" s="254">
        <v>1059</v>
      </c>
      <c r="E7" s="254">
        <v>39</v>
      </c>
      <c r="F7" s="254">
        <v>20778</v>
      </c>
      <c r="G7" s="265">
        <v>9.7448898748217383E-2</v>
      </c>
      <c r="H7" s="254">
        <v>12396</v>
      </c>
      <c r="I7" s="254">
        <v>6903</v>
      </c>
      <c r="J7" s="254">
        <v>1148</v>
      </c>
      <c r="K7" s="254">
        <v>60</v>
      </c>
      <c r="L7" s="254">
        <f>SUM(H7:K7)</f>
        <v>20507</v>
      </c>
      <c r="M7" s="266">
        <f>L7/F7-1</f>
        <v>-1.3042641255173737E-2</v>
      </c>
    </row>
    <row r="8" spans="1:28" ht="18" customHeight="1">
      <c r="A8" s="69" t="s">
        <v>16</v>
      </c>
      <c r="B8" s="254">
        <v>11910</v>
      </c>
      <c r="C8" s="254">
        <v>5743</v>
      </c>
      <c r="D8" s="254">
        <v>924</v>
      </c>
      <c r="E8" s="254">
        <v>33</v>
      </c>
      <c r="F8" s="254">
        <v>18610</v>
      </c>
      <c r="G8" s="265">
        <v>0.11523940792233467</v>
      </c>
      <c r="H8" s="254">
        <v>13252</v>
      </c>
      <c r="I8" s="254">
        <v>7312</v>
      </c>
      <c r="J8" s="254">
        <v>1236</v>
      </c>
      <c r="K8" s="254">
        <v>60</v>
      </c>
      <c r="L8" s="254">
        <f t="shared" ref="L8:L18" si="0">SUM(H8:K8)</f>
        <v>21860</v>
      </c>
      <c r="M8" s="266">
        <f t="shared" ref="M8:M20" si="1">L8/F8-1</f>
        <v>0.17463729177861365</v>
      </c>
    </row>
    <row r="9" spans="1:28" ht="18" customHeight="1">
      <c r="A9" s="69" t="s">
        <v>17</v>
      </c>
      <c r="B9" s="254">
        <v>8918</v>
      </c>
      <c r="C9" s="254">
        <v>3885</v>
      </c>
      <c r="D9" s="254">
        <v>681</v>
      </c>
      <c r="E9" s="254">
        <v>32</v>
      </c>
      <c r="F9" s="254">
        <v>13516</v>
      </c>
      <c r="G9" s="265">
        <v>0.15265222582295745</v>
      </c>
      <c r="H9" s="254">
        <v>9542</v>
      </c>
      <c r="I9" s="254">
        <v>5363</v>
      </c>
      <c r="J9" s="254">
        <v>926</v>
      </c>
      <c r="K9" s="254">
        <v>57</v>
      </c>
      <c r="L9" s="254">
        <f t="shared" si="0"/>
        <v>15888</v>
      </c>
      <c r="M9" s="266">
        <f t="shared" si="1"/>
        <v>0.17549570878958276</v>
      </c>
    </row>
    <row r="10" spans="1:28" ht="18" customHeight="1">
      <c r="A10" s="69" t="s">
        <v>18</v>
      </c>
      <c r="B10" s="254">
        <v>5757</v>
      </c>
      <c r="C10" s="254">
        <v>1646</v>
      </c>
      <c r="D10" s="254">
        <v>404</v>
      </c>
      <c r="E10" s="254">
        <v>20</v>
      </c>
      <c r="F10" s="254">
        <v>7827</v>
      </c>
      <c r="G10" s="265">
        <v>0.19935642047195823</v>
      </c>
      <c r="H10" s="254">
        <v>9681</v>
      </c>
      <c r="I10" s="254">
        <v>5383</v>
      </c>
      <c r="J10" s="254">
        <v>930</v>
      </c>
      <c r="K10" s="254">
        <v>58</v>
      </c>
      <c r="L10" s="254">
        <f t="shared" si="0"/>
        <v>16052</v>
      </c>
      <c r="M10" s="266">
        <f t="shared" si="1"/>
        <v>1.0508496230995275</v>
      </c>
    </row>
    <row r="11" spans="1:28" ht="18" customHeight="1" thickBot="1">
      <c r="A11" s="135" t="s">
        <v>19</v>
      </c>
      <c r="B11" s="267">
        <v>5926</v>
      </c>
      <c r="C11" s="267">
        <v>1118</v>
      </c>
      <c r="D11" s="267">
        <v>290</v>
      </c>
      <c r="E11" s="267">
        <v>21</v>
      </c>
      <c r="F11" s="267">
        <v>7355</v>
      </c>
      <c r="G11" s="268">
        <v>8.5288475726722712E-2</v>
      </c>
      <c r="H11" s="267">
        <v>7370</v>
      </c>
      <c r="I11" s="267">
        <v>2949</v>
      </c>
      <c r="J11" s="267">
        <v>617</v>
      </c>
      <c r="K11" s="267">
        <v>36</v>
      </c>
      <c r="L11" s="267">
        <f t="shared" si="0"/>
        <v>10972</v>
      </c>
      <c r="M11" s="269">
        <f t="shared" si="1"/>
        <v>0.4917743031951054</v>
      </c>
    </row>
    <row r="12" spans="1:28" ht="45.75" customHeight="1" thickBot="1">
      <c r="A12" s="86" t="s">
        <v>20</v>
      </c>
      <c r="B12" s="259">
        <v>10042.166666666666</v>
      </c>
      <c r="C12" s="259">
        <v>4323.666666666667</v>
      </c>
      <c r="D12" s="259">
        <v>741.16666666666663</v>
      </c>
      <c r="E12" s="259">
        <v>30</v>
      </c>
      <c r="F12" s="259">
        <v>15137</v>
      </c>
      <c r="G12" s="270">
        <v>0.11305562704511196</v>
      </c>
      <c r="H12" s="259">
        <f>AVERAGE(H6:H11)</f>
        <v>10816</v>
      </c>
      <c r="I12" s="259">
        <f t="shared" ref="I12:L12" si="2">AVERAGE(I6:I11)</f>
        <v>5828.5</v>
      </c>
      <c r="J12" s="259">
        <f t="shared" si="2"/>
        <v>1001.5</v>
      </c>
      <c r="K12" s="259">
        <f t="shared" si="2"/>
        <v>55.166666666666664</v>
      </c>
      <c r="L12" s="259">
        <f t="shared" si="2"/>
        <v>17701.166666666668</v>
      </c>
      <c r="M12" s="271">
        <f t="shared" si="1"/>
        <v>0.16939728259672782</v>
      </c>
    </row>
    <row r="13" spans="1:28" ht="18" customHeight="1">
      <c r="A13" s="186" t="s">
        <v>21</v>
      </c>
      <c r="B13" s="272">
        <v>7980</v>
      </c>
      <c r="C13" s="272">
        <v>1295</v>
      </c>
      <c r="D13" s="272">
        <v>336</v>
      </c>
      <c r="E13" s="272">
        <v>22</v>
      </c>
      <c r="F13" s="272">
        <v>9633</v>
      </c>
      <c r="G13" s="273">
        <v>2.4896265560165887E-2</v>
      </c>
      <c r="H13" s="272">
        <v>9540</v>
      </c>
      <c r="I13" s="272">
        <v>2381</v>
      </c>
      <c r="J13" s="272">
        <v>546</v>
      </c>
      <c r="K13" s="272">
        <v>24</v>
      </c>
      <c r="L13" s="272">
        <f t="shared" si="0"/>
        <v>12491</v>
      </c>
      <c r="M13" s="274">
        <f t="shared" si="1"/>
        <v>0.29668846672895266</v>
      </c>
    </row>
    <row r="14" spans="1:28" ht="18" customHeight="1">
      <c r="A14" s="69" t="s">
        <v>22</v>
      </c>
      <c r="B14" s="254">
        <v>8360</v>
      </c>
      <c r="C14" s="254">
        <v>1318</v>
      </c>
      <c r="D14" s="254">
        <v>355</v>
      </c>
      <c r="E14" s="254">
        <v>21</v>
      </c>
      <c r="F14" s="254">
        <v>10054</v>
      </c>
      <c r="G14" s="265">
        <v>4.4137501298161741E-2</v>
      </c>
      <c r="H14" s="254">
        <v>9490</v>
      </c>
      <c r="I14" s="254">
        <v>2116</v>
      </c>
      <c r="J14" s="254">
        <v>477</v>
      </c>
      <c r="K14" s="254">
        <v>20</v>
      </c>
      <c r="L14" s="254">
        <f t="shared" si="0"/>
        <v>12103</v>
      </c>
      <c r="M14" s="266">
        <f t="shared" si="1"/>
        <v>0.20379948279291815</v>
      </c>
    </row>
    <row r="15" spans="1:28" ht="18" customHeight="1">
      <c r="A15" s="69" t="s">
        <v>23</v>
      </c>
      <c r="B15" s="254">
        <v>7240</v>
      </c>
      <c r="C15" s="254">
        <v>1312</v>
      </c>
      <c r="D15" s="254">
        <v>347</v>
      </c>
      <c r="E15" s="254">
        <v>20</v>
      </c>
      <c r="F15" s="254">
        <v>8919</v>
      </c>
      <c r="G15" s="265">
        <v>2.2938410368161577E-2</v>
      </c>
      <c r="H15" s="254">
        <v>7563</v>
      </c>
      <c r="I15" s="254">
        <v>1895</v>
      </c>
      <c r="J15" s="254">
        <v>427</v>
      </c>
      <c r="K15" s="254">
        <v>21</v>
      </c>
      <c r="L15" s="254">
        <f t="shared" si="0"/>
        <v>9906</v>
      </c>
      <c r="M15" s="266">
        <f t="shared" si="1"/>
        <v>0.11066263033972423</v>
      </c>
    </row>
    <row r="16" spans="1:28" ht="18" customHeight="1">
      <c r="A16" s="69" t="s">
        <v>24</v>
      </c>
      <c r="B16" s="254">
        <v>4959</v>
      </c>
      <c r="C16" s="254">
        <v>1368</v>
      </c>
      <c r="D16" s="254">
        <v>335</v>
      </c>
      <c r="E16" s="254">
        <v>17</v>
      </c>
      <c r="F16" s="254">
        <v>6679</v>
      </c>
      <c r="G16" s="265">
        <v>-2.3538011695906413E-2</v>
      </c>
      <c r="H16" s="254">
        <v>5971</v>
      </c>
      <c r="I16" s="254">
        <v>1749</v>
      </c>
      <c r="J16" s="254">
        <v>406</v>
      </c>
      <c r="K16" s="254">
        <v>19</v>
      </c>
      <c r="L16" s="254">
        <f t="shared" si="0"/>
        <v>8145</v>
      </c>
      <c r="M16" s="266">
        <f t="shared" si="1"/>
        <v>0.21949393621799662</v>
      </c>
    </row>
    <row r="17" spans="1:13" ht="18" customHeight="1">
      <c r="A17" s="69" t="s">
        <v>25</v>
      </c>
      <c r="B17" s="254">
        <v>9137</v>
      </c>
      <c r="C17" s="254">
        <v>4757</v>
      </c>
      <c r="D17" s="254">
        <v>802</v>
      </c>
      <c r="E17" s="254">
        <v>39</v>
      </c>
      <c r="F17" s="254">
        <v>14735</v>
      </c>
      <c r="G17" s="265">
        <v>-4.1002277904327977E-2</v>
      </c>
      <c r="H17" s="254">
        <v>5938</v>
      </c>
      <c r="I17" s="254">
        <v>1958</v>
      </c>
      <c r="J17" s="254">
        <v>434</v>
      </c>
      <c r="K17" s="254">
        <v>29</v>
      </c>
      <c r="L17" s="254">
        <f t="shared" si="0"/>
        <v>8359</v>
      </c>
      <c r="M17" s="266">
        <f t="shared" si="1"/>
        <v>-0.43271123176111304</v>
      </c>
    </row>
    <row r="18" spans="1:13" ht="21" customHeight="1" thickBot="1">
      <c r="A18" s="135" t="s">
        <v>26</v>
      </c>
      <c r="B18" s="267">
        <v>11733</v>
      </c>
      <c r="C18" s="267">
        <v>6462</v>
      </c>
      <c r="D18" s="267">
        <v>1058</v>
      </c>
      <c r="E18" s="267">
        <v>58</v>
      </c>
      <c r="F18" s="267">
        <v>19311</v>
      </c>
      <c r="G18" s="268">
        <v>-5.0309825907347339E-2</v>
      </c>
      <c r="H18" s="267">
        <v>6166</v>
      </c>
      <c r="I18" s="267">
        <v>2125</v>
      </c>
      <c r="J18" s="267">
        <v>449</v>
      </c>
      <c r="K18" s="267">
        <v>27</v>
      </c>
      <c r="L18" s="254">
        <f t="shared" si="0"/>
        <v>8767</v>
      </c>
      <c r="M18" s="269">
        <f t="shared" si="1"/>
        <v>-0.54601004608772197</v>
      </c>
    </row>
    <row r="19" spans="1:13" ht="52.5" customHeight="1" thickBot="1">
      <c r="A19" s="86" t="s">
        <v>27</v>
      </c>
      <c r="B19" s="259">
        <v>8234.8333333333339</v>
      </c>
      <c r="C19" s="259">
        <v>2752</v>
      </c>
      <c r="D19" s="259">
        <v>538.83333333333337</v>
      </c>
      <c r="E19" s="259">
        <v>29.5</v>
      </c>
      <c r="F19" s="259">
        <v>11555.166666666666</v>
      </c>
      <c r="G19" s="368">
        <v>-1.3587343140881614E-2</v>
      </c>
      <c r="H19" s="259">
        <f>AVERAGE(H13:H18)</f>
        <v>7444.666666666667</v>
      </c>
      <c r="I19" s="259">
        <f t="shared" ref="I19:L19" si="3">AVERAGE(I13:I18)</f>
        <v>2037.3333333333333</v>
      </c>
      <c r="J19" s="259">
        <f t="shared" si="3"/>
        <v>456.5</v>
      </c>
      <c r="K19" s="259">
        <f t="shared" si="3"/>
        <v>23.333333333333332</v>
      </c>
      <c r="L19" s="259">
        <f t="shared" si="3"/>
        <v>9961.8333333333339</v>
      </c>
      <c r="M19" s="271">
        <f t="shared" si="1"/>
        <v>-0.13788925588841927</v>
      </c>
    </row>
    <row r="20" spans="1:13" ht="37.5" customHeight="1" thickBot="1">
      <c r="A20" s="187" t="s">
        <v>28</v>
      </c>
      <c r="B20" s="259">
        <v>9138.5</v>
      </c>
      <c r="C20" s="259">
        <v>3537.8333333333335</v>
      </c>
      <c r="D20" s="259">
        <v>640</v>
      </c>
      <c r="E20" s="259">
        <v>29.75</v>
      </c>
      <c r="F20" s="259">
        <v>13346.083333333332</v>
      </c>
      <c r="G20" s="368">
        <v>5.4449806759149899E-2</v>
      </c>
      <c r="H20" s="259">
        <f>AVERAGE(H12,H19)</f>
        <v>9130.3333333333339</v>
      </c>
      <c r="I20" s="259">
        <f t="shared" ref="I20:L20" si="4">AVERAGE(I12,I19)</f>
        <v>3932.9166666666665</v>
      </c>
      <c r="J20" s="259">
        <f t="shared" si="4"/>
        <v>729</v>
      </c>
      <c r="K20" s="259">
        <f t="shared" si="4"/>
        <v>39.25</v>
      </c>
      <c r="L20" s="259">
        <f t="shared" si="4"/>
        <v>13831.5</v>
      </c>
      <c r="M20" s="271">
        <f t="shared" si="1"/>
        <v>3.6371469782020993E-2</v>
      </c>
    </row>
    <row r="22" spans="1:13">
      <c r="K22" s="1"/>
      <c r="L22" s="176"/>
      <c r="M22" s="1"/>
    </row>
    <row r="23" spans="1:13" ht="26.25" customHeight="1">
      <c r="A23" s="522" t="s">
        <v>51</v>
      </c>
      <c r="B23" s="522"/>
      <c r="C23" s="522"/>
      <c r="D23" s="522"/>
      <c r="E23" s="522"/>
      <c r="F23" s="522"/>
      <c r="G23" s="522"/>
      <c r="H23" s="522"/>
      <c r="I23" s="522"/>
      <c r="J23" s="522"/>
      <c r="K23" s="522"/>
      <c r="L23" s="522"/>
      <c r="M23" s="522"/>
    </row>
    <row r="24" spans="1:13">
      <c r="A24" s="72" t="s">
        <v>135</v>
      </c>
      <c r="K24" s="1"/>
      <c r="L24" s="176" t="s">
        <v>38</v>
      </c>
      <c r="M24" s="1"/>
    </row>
    <row r="25" spans="1:13">
      <c r="A25" s="181">
        <v>44559</v>
      </c>
      <c r="K25" s="1"/>
      <c r="L25" s="134" t="s">
        <v>39</v>
      </c>
      <c r="M25" s="1"/>
    </row>
    <row r="27" spans="1:13">
      <c r="A27" s="72"/>
      <c r="D27" s="58"/>
      <c r="E27" s="521"/>
      <c r="F27" s="521"/>
      <c r="G27" s="73"/>
    </row>
  </sheetData>
  <mergeCells count="7">
    <mergeCell ref="A2:M2"/>
    <mergeCell ref="B4:F4"/>
    <mergeCell ref="E27:F27"/>
    <mergeCell ref="A23:M23"/>
    <mergeCell ref="H4:L4"/>
    <mergeCell ref="M4:M5"/>
    <mergeCell ref="G4:G5"/>
  </mergeCells>
  <pageMargins left="0" right="0" top="0.35433070866141736" bottom="0.1574803149606299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P31"/>
  <sheetViews>
    <sheetView tabSelected="1" topLeftCell="A18" zoomScale="85" zoomScaleNormal="85" workbookViewId="0">
      <selection activeCell="A29" sqref="A29"/>
    </sheetView>
  </sheetViews>
  <sheetFormatPr defaultColWidth="17.7109375" defaultRowHeight="12.75"/>
  <cols>
    <col min="1" max="1" width="17.28515625" customWidth="1"/>
    <col min="2" max="2" width="9.5703125" hidden="1" customWidth="1"/>
    <col min="3" max="5" width="14.140625" hidden="1" customWidth="1"/>
    <col min="6" max="6" width="9.7109375" hidden="1" customWidth="1"/>
    <col min="7" max="7" width="14" hidden="1" customWidth="1"/>
    <col min="8" max="8" width="8.5703125" hidden="1" customWidth="1"/>
    <col min="9" max="9" width="14.5703125" hidden="1" customWidth="1"/>
    <col min="10" max="10" width="8.42578125" hidden="1" customWidth="1"/>
    <col min="11" max="11" width="14.85546875" hidden="1" customWidth="1"/>
    <col min="12" max="12" width="9.5703125" hidden="1" customWidth="1"/>
    <col min="13" max="13" width="8.28515625" hidden="1" customWidth="1"/>
    <col min="14" max="14" width="14.7109375" hidden="1" customWidth="1"/>
    <col min="15" max="15" width="9" hidden="1" customWidth="1"/>
    <col min="16" max="16" width="8.85546875" hidden="1" customWidth="1"/>
    <col min="17" max="17" width="15.5703125" hidden="1" customWidth="1"/>
    <col min="18" max="18" width="8" hidden="1" customWidth="1"/>
    <col min="19" max="19" width="8.5703125" customWidth="1"/>
    <col min="20" max="20" width="15.7109375" customWidth="1"/>
    <col min="21" max="21" width="8.42578125" customWidth="1"/>
    <col min="22" max="22" width="8.5703125" customWidth="1"/>
    <col min="23" max="23" width="15.7109375" customWidth="1"/>
    <col min="24" max="24" width="8.42578125" customWidth="1"/>
    <col min="25" max="25" width="8.5703125" customWidth="1"/>
    <col min="26" max="26" width="15.7109375" customWidth="1"/>
    <col min="27" max="27" width="8.42578125" customWidth="1"/>
    <col min="28" max="28" width="8.5703125" customWidth="1"/>
    <col min="29" max="29" width="15.7109375" customWidth="1"/>
    <col min="30" max="30" width="8.42578125" customWidth="1"/>
    <col min="31" max="31" width="8.5703125" customWidth="1"/>
    <col min="32" max="32" width="15.7109375" customWidth="1"/>
    <col min="33" max="33" width="8.42578125" customWidth="1"/>
    <col min="34" max="34" width="8.140625" customWidth="1"/>
    <col min="35" max="35" width="15.140625" bestFit="1" customWidth="1"/>
    <col min="36" max="36" width="8.85546875" customWidth="1"/>
    <col min="37" max="37" width="8.140625" customWidth="1"/>
    <col min="38" max="38" width="15.140625" bestFit="1" customWidth="1"/>
    <col min="39" max="39" width="8.85546875" customWidth="1"/>
    <col min="40" max="40" width="8.140625" customWidth="1"/>
    <col min="41" max="41" width="16.28515625" customWidth="1"/>
    <col min="42" max="42" width="8.85546875" customWidth="1"/>
  </cols>
  <sheetData>
    <row r="1" spans="1:42">
      <c r="A1" s="177" t="s">
        <v>52</v>
      </c>
    </row>
    <row r="2" spans="1:42" ht="24" customHeight="1">
      <c r="A2" s="518" t="s">
        <v>137</v>
      </c>
      <c r="B2" s="518"/>
      <c r="C2" s="518"/>
      <c r="D2" s="518"/>
      <c r="E2" s="518"/>
      <c r="F2" s="518"/>
      <c r="G2" s="518"/>
      <c r="H2" s="518"/>
      <c r="I2" s="518"/>
      <c r="J2" s="518"/>
      <c r="K2" s="518"/>
      <c r="L2" s="518"/>
      <c r="M2" s="518"/>
      <c r="N2" s="518"/>
      <c r="O2" s="518"/>
      <c r="P2" s="518"/>
      <c r="Q2" s="518"/>
      <c r="R2" s="518"/>
      <c r="S2" s="518"/>
      <c r="T2" s="518"/>
      <c r="U2" s="518"/>
      <c r="V2" s="518"/>
      <c r="W2" s="518"/>
      <c r="X2" s="518"/>
    </row>
    <row r="3" spans="1:42" ht="13.5" customHeight="1" thickBot="1"/>
    <row r="4" spans="1:42" ht="12.75" customHeight="1" thickBot="1">
      <c r="A4" s="54"/>
      <c r="B4" s="530">
        <v>2005</v>
      </c>
      <c r="C4" s="539"/>
      <c r="D4" s="530">
        <v>2006</v>
      </c>
      <c r="E4" s="539"/>
      <c r="F4" s="530">
        <v>2007</v>
      </c>
      <c r="G4" s="539"/>
      <c r="H4" s="530">
        <v>2008</v>
      </c>
      <c r="I4" s="539"/>
      <c r="J4" s="530">
        <v>2009</v>
      </c>
      <c r="K4" s="531"/>
      <c r="L4" s="532" t="s">
        <v>8</v>
      </c>
      <c r="M4" s="530">
        <v>2010</v>
      </c>
      <c r="N4" s="531"/>
      <c r="O4" s="532" t="s">
        <v>9</v>
      </c>
      <c r="P4" s="530">
        <v>2012</v>
      </c>
      <c r="Q4" s="531"/>
      <c r="R4" s="532" t="s">
        <v>58</v>
      </c>
      <c r="S4" s="530">
        <v>2013</v>
      </c>
      <c r="T4" s="531"/>
      <c r="U4" s="532" t="s">
        <v>112</v>
      </c>
      <c r="V4" s="530">
        <v>2014</v>
      </c>
      <c r="W4" s="531"/>
      <c r="X4" s="532" t="s">
        <v>59</v>
      </c>
      <c r="Y4" s="530">
        <v>2015</v>
      </c>
      <c r="Z4" s="531"/>
      <c r="AA4" s="532" t="s">
        <v>105</v>
      </c>
      <c r="AB4" s="530">
        <v>2016</v>
      </c>
      <c r="AC4" s="531"/>
      <c r="AD4" s="532" t="s">
        <v>106</v>
      </c>
      <c r="AE4" s="530">
        <v>2017</v>
      </c>
      <c r="AF4" s="531"/>
      <c r="AG4" s="532" t="s">
        <v>107</v>
      </c>
      <c r="AH4" s="530">
        <v>2018</v>
      </c>
      <c r="AI4" s="531"/>
      <c r="AJ4" s="532" t="s">
        <v>108</v>
      </c>
      <c r="AK4" s="530">
        <v>2019</v>
      </c>
      <c r="AL4" s="531"/>
      <c r="AM4" s="532" t="s">
        <v>110</v>
      </c>
      <c r="AN4" s="530">
        <v>2020</v>
      </c>
      <c r="AO4" s="531"/>
      <c r="AP4" s="532" t="s">
        <v>133</v>
      </c>
    </row>
    <row r="5" spans="1:42" ht="12.75" customHeight="1">
      <c r="A5" s="172" t="s">
        <v>41</v>
      </c>
      <c r="B5" s="60" t="s">
        <v>1</v>
      </c>
      <c r="C5" s="63" t="s">
        <v>2</v>
      </c>
      <c r="D5" s="60" t="s">
        <v>1</v>
      </c>
      <c r="E5" s="63" t="s">
        <v>2</v>
      </c>
      <c r="F5" s="60" t="s">
        <v>1</v>
      </c>
      <c r="G5" s="63" t="s">
        <v>2</v>
      </c>
      <c r="H5" s="60" t="s">
        <v>1</v>
      </c>
      <c r="I5" s="542" t="s">
        <v>11</v>
      </c>
      <c r="J5" s="60" t="s">
        <v>1</v>
      </c>
      <c r="K5" s="540" t="s">
        <v>11</v>
      </c>
      <c r="L5" s="533"/>
      <c r="M5" s="60" t="s">
        <v>1</v>
      </c>
      <c r="N5" s="540" t="s">
        <v>11</v>
      </c>
      <c r="O5" s="533"/>
      <c r="P5" s="535" t="s">
        <v>56</v>
      </c>
      <c r="Q5" s="537" t="s">
        <v>57</v>
      </c>
      <c r="R5" s="533"/>
      <c r="S5" s="535" t="s">
        <v>56</v>
      </c>
      <c r="T5" s="537" t="s">
        <v>57</v>
      </c>
      <c r="U5" s="533"/>
      <c r="V5" s="535" t="s">
        <v>56</v>
      </c>
      <c r="W5" s="537" t="s">
        <v>57</v>
      </c>
      <c r="X5" s="533"/>
      <c r="Y5" s="535" t="s">
        <v>56</v>
      </c>
      <c r="Z5" s="537" t="s">
        <v>57</v>
      </c>
      <c r="AA5" s="533"/>
      <c r="AB5" s="535" t="s">
        <v>56</v>
      </c>
      <c r="AC5" s="537" t="s">
        <v>57</v>
      </c>
      <c r="AD5" s="533"/>
      <c r="AE5" s="535" t="s">
        <v>56</v>
      </c>
      <c r="AF5" s="537" t="s">
        <v>57</v>
      </c>
      <c r="AG5" s="533"/>
      <c r="AH5" s="535" t="s">
        <v>56</v>
      </c>
      <c r="AI5" s="537" t="s">
        <v>57</v>
      </c>
      <c r="AJ5" s="533"/>
      <c r="AK5" s="535" t="s">
        <v>56</v>
      </c>
      <c r="AL5" s="537" t="s">
        <v>57</v>
      </c>
      <c r="AM5" s="533"/>
      <c r="AN5" s="535" t="s">
        <v>56</v>
      </c>
      <c r="AO5" s="537" t="s">
        <v>57</v>
      </c>
      <c r="AP5" s="533"/>
    </row>
    <row r="6" spans="1:42">
      <c r="A6" s="55"/>
      <c r="B6" s="61" t="s">
        <v>3</v>
      </c>
      <c r="C6" s="64" t="s">
        <v>6</v>
      </c>
      <c r="D6" s="62" t="s">
        <v>3</v>
      </c>
      <c r="E6" s="64" t="s">
        <v>4</v>
      </c>
      <c r="F6" s="61" t="s">
        <v>3</v>
      </c>
      <c r="G6" s="64" t="s">
        <v>4</v>
      </c>
      <c r="H6" s="62" t="s">
        <v>10</v>
      </c>
      <c r="I6" s="543"/>
      <c r="J6" s="62" t="s">
        <v>10</v>
      </c>
      <c r="K6" s="541"/>
      <c r="L6" s="533"/>
      <c r="M6" s="62" t="s">
        <v>10</v>
      </c>
      <c r="N6" s="541"/>
      <c r="O6" s="533"/>
      <c r="P6" s="535"/>
      <c r="Q6" s="537"/>
      <c r="R6" s="533"/>
      <c r="S6" s="535"/>
      <c r="T6" s="537"/>
      <c r="U6" s="533"/>
      <c r="V6" s="535"/>
      <c r="W6" s="537"/>
      <c r="X6" s="533"/>
      <c r="Y6" s="535"/>
      <c r="Z6" s="537"/>
      <c r="AA6" s="533"/>
      <c r="AB6" s="535"/>
      <c r="AC6" s="537"/>
      <c r="AD6" s="533"/>
      <c r="AE6" s="535"/>
      <c r="AF6" s="537"/>
      <c r="AG6" s="533"/>
      <c r="AH6" s="535"/>
      <c r="AI6" s="537"/>
      <c r="AJ6" s="533"/>
      <c r="AK6" s="535"/>
      <c r="AL6" s="537"/>
      <c r="AM6" s="533"/>
      <c r="AN6" s="535"/>
      <c r="AO6" s="537"/>
      <c r="AP6" s="533"/>
    </row>
    <row r="7" spans="1:42" ht="19.5" customHeight="1" thickBot="1">
      <c r="A7" s="56"/>
      <c r="B7" s="65"/>
      <c r="C7" s="66" t="s">
        <v>0</v>
      </c>
      <c r="D7" s="65"/>
      <c r="E7" s="66" t="s">
        <v>0</v>
      </c>
      <c r="F7" s="65"/>
      <c r="G7" s="66" t="s">
        <v>0</v>
      </c>
      <c r="H7" s="65"/>
      <c r="I7" s="67"/>
      <c r="J7" s="65"/>
      <c r="K7" s="117"/>
      <c r="L7" s="534"/>
      <c r="M7" s="65"/>
      <c r="N7" s="117"/>
      <c r="O7" s="534"/>
      <c r="P7" s="536"/>
      <c r="Q7" s="538"/>
      <c r="R7" s="534"/>
      <c r="S7" s="536"/>
      <c r="T7" s="538"/>
      <c r="U7" s="534"/>
      <c r="V7" s="536"/>
      <c r="W7" s="538"/>
      <c r="X7" s="534"/>
      <c r="Y7" s="536"/>
      <c r="Z7" s="538"/>
      <c r="AA7" s="534"/>
      <c r="AB7" s="536"/>
      <c r="AC7" s="538"/>
      <c r="AD7" s="534"/>
      <c r="AE7" s="536"/>
      <c r="AF7" s="538"/>
      <c r="AG7" s="534"/>
      <c r="AH7" s="536"/>
      <c r="AI7" s="538"/>
      <c r="AJ7" s="534"/>
      <c r="AK7" s="536"/>
      <c r="AL7" s="538"/>
      <c r="AM7" s="534"/>
      <c r="AN7" s="536"/>
      <c r="AO7" s="538"/>
      <c r="AP7" s="534"/>
    </row>
    <row r="8" spans="1:42" ht="15" customHeight="1">
      <c r="A8" s="192" t="s">
        <v>14</v>
      </c>
      <c r="B8" s="38">
        <v>14673</v>
      </c>
      <c r="C8" s="70">
        <v>2940510</v>
      </c>
      <c r="D8" s="38">
        <v>14562</v>
      </c>
      <c r="E8" s="90">
        <v>3818295</v>
      </c>
      <c r="F8" s="38">
        <v>14489</v>
      </c>
      <c r="G8" s="70">
        <v>3005355</v>
      </c>
      <c r="H8" s="38">
        <v>12860</v>
      </c>
      <c r="I8" s="90">
        <v>6429356</v>
      </c>
      <c r="J8" s="37">
        <v>14841</v>
      </c>
      <c r="K8" s="121">
        <v>5725662</v>
      </c>
      <c r="L8" s="114">
        <f t="shared" ref="L8:L22" si="0">J8/H8-1</f>
        <v>0.15404354587869373</v>
      </c>
      <c r="M8" s="37">
        <v>20020</v>
      </c>
      <c r="N8" s="148">
        <v>6402802</v>
      </c>
      <c r="O8" s="149">
        <f t="shared" ref="O8:O22" si="1">M8/J8-1</f>
        <v>0.34896570311973596</v>
      </c>
      <c r="P8" s="37">
        <v>24571</v>
      </c>
      <c r="Q8" s="150">
        <v>7876600</v>
      </c>
      <c r="R8" s="149">
        <v>0.20736081765023839</v>
      </c>
      <c r="S8" s="41">
        <v>26620</v>
      </c>
      <c r="T8" s="276">
        <v>12806842</v>
      </c>
      <c r="U8" s="149">
        <v>8.3390989377721603E-2</v>
      </c>
      <c r="V8" s="37">
        <v>25851</v>
      </c>
      <c r="W8" s="276">
        <v>12217167.890000001</v>
      </c>
      <c r="X8" s="149">
        <v>-2.8888054094665661E-2</v>
      </c>
      <c r="Y8" s="37">
        <v>22852</v>
      </c>
      <c r="Z8" s="276">
        <v>8009723.1799999997</v>
      </c>
      <c r="AA8" s="149">
        <v>-0.11601098603535642</v>
      </c>
      <c r="AB8" s="37">
        <v>21711</v>
      </c>
      <c r="AC8" s="276">
        <v>7357934.4800000004</v>
      </c>
      <c r="AD8" s="149">
        <v>-4.992998424645545E-2</v>
      </c>
      <c r="AE8" s="275">
        <v>21603</v>
      </c>
      <c r="AF8" s="276">
        <v>7061370.6100000003</v>
      </c>
      <c r="AG8" s="146">
        <v>-4.9744369213762241E-3</v>
      </c>
      <c r="AH8" s="277">
        <v>20948</v>
      </c>
      <c r="AI8" s="276">
        <v>7429323.2000000002</v>
      </c>
      <c r="AJ8" s="167">
        <v>-3.0319862981993295E-2</v>
      </c>
      <c r="AK8" s="277">
        <v>22736</v>
      </c>
      <c r="AL8" s="276">
        <v>8093123.0999999996</v>
      </c>
      <c r="AM8" s="167">
        <v>8.5354210425816257E-2</v>
      </c>
      <c r="AN8" s="277">
        <v>20928</v>
      </c>
      <c r="AO8" s="276">
        <v>7498988.0300000003</v>
      </c>
      <c r="AP8" s="167">
        <f>AN8/AK8-1</f>
        <v>-7.952146375791691E-2</v>
      </c>
    </row>
    <row r="9" spans="1:42" ht="15" customHeight="1">
      <c r="A9" s="193" t="s">
        <v>15</v>
      </c>
      <c r="B9" s="40">
        <v>14411</v>
      </c>
      <c r="C9" s="68">
        <v>3852153</v>
      </c>
      <c r="D9" s="40">
        <v>14322</v>
      </c>
      <c r="E9" s="57">
        <v>3421812</v>
      </c>
      <c r="F9" s="40">
        <v>13985</v>
      </c>
      <c r="G9" s="68">
        <v>4133238</v>
      </c>
      <c r="H9" s="40">
        <v>12872</v>
      </c>
      <c r="I9" s="57">
        <v>7705397</v>
      </c>
      <c r="J9" s="39">
        <v>15214</v>
      </c>
      <c r="K9" s="122">
        <v>7721727</v>
      </c>
      <c r="L9" s="115">
        <f t="shared" si="0"/>
        <v>0.18194530764449968</v>
      </c>
      <c r="M9" s="39">
        <v>18653</v>
      </c>
      <c r="N9" s="128">
        <v>9341322</v>
      </c>
      <c r="O9" s="144">
        <f t="shared" si="1"/>
        <v>0.22604180360194559</v>
      </c>
      <c r="P9" s="41">
        <v>23999</v>
      </c>
      <c r="Q9" s="151">
        <v>13293238</v>
      </c>
      <c r="R9" s="144">
        <v>0.20993193849256375</v>
      </c>
      <c r="S9" s="41">
        <v>26029</v>
      </c>
      <c r="T9" s="276">
        <v>13168840</v>
      </c>
      <c r="U9" s="144">
        <v>8.4586857785741154E-2</v>
      </c>
      <c r="V9" s="39">
        <v>24531</v>
      </c>
      <c r="W9" s="276">
        <v>15484118.310000001</v>
      </c>
      <c r="X9" s="144">
        <v>-5.75511929002267E-2</v>
      </c>
      <c r="Y9" s="39">
        <v>22115</v>
      </c>
      <c r="Z9" s="276">
        <v>12834958.65</v>
      </c>
      <c r="AA9" s="144">
        <v>-9.8487627899392582E-2</v>
      </c>
      <c r="AB9" s="39">
        <v>20986</v>
      </c>
      <c r="AC9" s="276">
        <v>13209967.01</v>
      </c>
      <c r="AD9" s="144">
        <v>-5.1051322631697982E-2</v>
      </c>
      <c r="AE9" s="275">
        <v>20625</v>
      </c>
      <c r="AF9" s="276">
        <v>10095557.810000001</v>
      </c>
      <c r="AG9" s="146">
        <v>-1.7201944153245052E-2</v>
      </c>
      <c r="AH9" s="277">
        <v>18933</v>
      </c>
      <c r="AI9" s="276">
        <v>10754630.800000001</v>
      </c>
      <c r="AJ9" s="167">
        <v>-8.2036363636363685E-2</v>
      </c>
      <c r="AK9" s="277">
        <v>20778</v>
      </c>
      <c r="AL9" s="276">
        <v>11483431.65</v>
      </c>
      <c r="AM9" s="167">
        <v>9.7448898748217383E-2</v>
      </c>
      <c r="AN9" s="277">
        <v>20507</v>
      </c>
      <c r="AO9" s="276">
        <v>12953397.880000001</v>
      </c>
      <c r="AP9" s="167">
        <f>AN9/AK9-1</f>
        <v>-1.3042641255173737E-2</v>
      </c>
    </row>
    <row r="10" spans="1:42" ht="15" customHeight="1">
      <c r="A10" s="193" t="s">
        <v>16</v>
      </c>
      <c r="B10" s="40">
        <v>13289</v>
      </c>
      <c r="C10" s="68">
        <v>4243776</v>
      </c>
      <c r="D10" s="40">
        <v>13512</v>
      </c>
      <c r="E10" s="57">
        <v>4348349</v>
      </c>
      <c r="F10" s="40">
        <v>12972</v>
      </c>
      <c r="G10" s="68">
        <v>4375808</v>
      </c>
      <c r="H10" s="40">
        <v>12054</v>
      </c>
      <c r="I10" s="91">
        <v>6561430</v>
      </c>
      <c r="J10" s="39">
        <v>15070</v>
      </c>
      <c r="K10" s="123">
        <v>6994997</v>
      </c>
      <c r="L10" s="115">
        <f t="shared" si="0"/>
        <v>0.25020740003318398</v>
      </c>
      <c r="M10" s="39">
        <v>18118</v>
      </c>
      <c r="N10" s="152">
        <v>12306668</v>
      </c>
      <c r="O10" s="144">
        <f t="shared" si="1"/>
        <v>0.20225613802256137</v>
      </c>
      <c r="P10" s="41">
        <v>23365</v>
      </c>
      <c r="Q10" s="153">
        <v>13221451</v>
      </c>
      <c r="R10" s="144">
        <v>0.24314977387603087</v>
      </c>
      <c r="S10" s="41">
        <v>25463</v>
      </c>
      <c r="T10" s="276">
        <v>8845520</v>
      </c>
      <c r="U10" s="144">
        <v>8.9792424566659479E-2</v>
      </c>
      <c r="V10" s="208">
        <v>22756</v>
      </c>
      <c r="W10" s="276">
        <v>21530313.949999999</v>
      </c>
      <c r="X10" s="144">
        <v>-0.10631111809291915</v>
      </c>
      <c r="Y10" s="39">
        <v>21503</v>
      </c>
      <c r="Z10" s="276">
        <v>16495174.210000001</v>
      </c>
      <c r="AA10" s="144">
        <v>-5.5062401124978066E-2</v>
      </c>
      <c r="AB10" s="39">
        <v>18701</v>
      </c>
      <c r="AC10" s="276">
        <v>14919427.77</v>
      </c>
      <c r="AD10" s="144">
        <v>-0.13030739896758592</v>
      </c>
      <c r="AE10" s="275">
        <v>18583</v>
      </c>
      <c r="AF10" s="276">
        <v>16551348.83</v>
      </c>
      <c r="AG10" s="146">
        <v>-6.3098230041174208E-3</v>
      </c>
      <c r="AH10" s="277">
        <v>16687</v>
      </c>
      <c r="AI10" s="276">
        <v>13627813.359999999</v>
      </c>
      <c r="AJ10" s="167">
        <v>-0.1020287359414519</v>
      </c>
      <c r="AK10" s="277">
        <v>18610</v>
      </c>
      <c r="AL10" s="276">
        <v>12735730.970000001</v>
      </c>
      <c r="AM10" s="167">
        <v>0.11523940792233467</v>
      </c>
      <c r="AN10" s="277">
        <v>21860</v>
      </c>
      <c r="AO10" s="276">
        <v>12504412.470000001</v>
      </c>
      <c r="AP10" s="167">
        <f t="shared" ref="AP10:AP22" si="2">AN10/AK10-1</f>
        <v>0.17463729177861365</v>
      </c>
    </row>
    <row r="11" spans="1:42" ht="15" customHeight="1">
      <c r="A11" s="193" t="s">
        <v>17</v>
      </c>
      <c r="B11" s="40">
        <v>8005</v>
      </c>
      <c r="C11" s="68">
        <v>3585663</v>
      </c>
      <c r="D11" s="40">
        <v>8879</v>
      </c>
      <c r="E11" s="57">
        <v>4502221</v>
      </c>
      <c r="F11" s="40">
        <v>8319</v>
      </c>
      <c r="G11" s="68">
        <v>3911497</v>
      </c>
      <c r="H11" s="40">
        <v>7536</v>
      </c>
      <c r="I11" s="57">
        <v>6895257</v>
      </c>
      <c r="J11" s="39">
        <v>11372</v>
      </c>
      <c r="K11" s="118">
        <v>6955494</v>
      </c>
      <c r="L11" s="115">
        <f t="shared" si="0"/>
        <v>0.50902335456475578</v>
      </c>
      <c r="M11" s="39">
        <v>13085</v>
      </c>
      <c r="N11" s="127">
        <v>8344709</v>
      </c>
      <c r="O11" s="144">
        <f t="shared" si="1"/>
        <v>0.1506331340133662</v>
      </c>
      <c r="P11" s="41">
        <v>20574</v>
      </c>
      <c r="Q11" s="154">
        <v>16676663</v>
      </c>
      <c r="R11" s="144">
        <v>0.40025862655686373</v>
      </c>
      <c r="S11" s="41">
        <v>22232</v>
      </c>
      <c r="T11" s="276">
        <v>28124828</v>
      </c>
      <c r="U11" s="144">
        <v>8.0587148828618727E-2</v>
      </c>
      <c r="V11" s="208">
        <v>16029</v>
      </c>
      <c r="W11" s="276">
        <v>8958941.1099999994</v>
      </c>
      <c r="X11" s="144">
        <v>-0.27901223461676861</v>
      </c>
      <c r="Y11" s="39">
        <v>14653</v>
      </c>
      <c r="Z11" s="276">
        <v>9258461.4900000002</v>
      </c>
      <c r="AA11" s="144">
        <v>-8.5844407012290236E-2</v>
      </c>
      <c r="AB11" s="39">
        <v>12541</v>
      </c>
      <c r="AC11" s="276">
        <v>11580668.84</v>
      </c>
      <c r="AD11" s="144">
        <v>-0.14413430696785645</v>
      </c>
      <c r="AE11" s="275">
        <v>12509</v>
      </c>
      <c r="AF11" s="276">
        <v>9722923.1099999994</v>
      </c>
      <c r="AG11" s="146">
        <v>-2.5516306514632436E-3</v>
      </c>
      <c r="AH11" s="277">
        <v>11726</v>
      </c>
      <c r="AI11" s="276">
        <v>8791360.4499999993</v>
      </c>
      <c r="AJ11" s="167">
        <v>-6.2594931649212593E-2</v>
      </c>
      <c r="AK11" s="277">
        <v>13516</v>
      </c>
      <c r="AL11" s="276">
        <v>13796304.83</v>
      </c>
      <c r="AM11" s="167">
        <v>0.15265222582295745</v>
      </c>
      <c r="AN11" s="277">
        <v>15888</v>
      </c>
      <c r="AO11" s="276">
        <v>10416203.68</v>
      </c>
      <c r="AP11" s="167">
        <f t="shared" si="2"/>
        <v>0.17549570878958276</v>
      </c>
    </row>
    <row r="12" spans="1:42" ht="15" customHeight="1">
      <c r="A12" s="193" t="s">
        <v>18</v>
      </c>
      <c r="B12" s="40">
        <v>7266</v>
      </c>
      <c r="C12" s="68">
        <v>2647918</v>
      </c>
      <c r="D12" s="40">
        <v>7355</v>
      </c>
      <c r="E12" s="57">
        <v>2639504.41</v>
      </c>
      <c r="F12" s="40">
        <v>6149</v>
      </c>
      <c r="G12" s="68">
        <v>3349936</v>
      </c>
      <c r="H12" s="40">
        <v>5808</v>
      </c>
      <c r="I12" s="57">
        <v>4136432</v>
      </c>
      <c r="J12" s="39">
        <v>9699</v>
      </c>
      <c r="K12" s="118">
        <v>9179790</v>
      </c>
      <c r="L12" s="115">
        <f t="shared" si="0"/>
        <v>0.66993801652892571</v>
      </c>
      <c r="M12" s="39">
        <v>10740</v>
      </c>
      <c r="N12" s="127">
        <v>10398300</v>
      </c>
      <c r="O12" s="146">
        <f t="shared" si="1"/>
        <v>0.10733065264460251</v>
      </c>
      <c r="P12" s="41">
        <v>15841</v>
      </c>
      <c r="Q12" s="154">
        <v>14404648</v>
      </c>
      <c r="R12" s="144">
        <v>0.30820051201585597</v>
      </c>
      <c r="S12" s="41">
        <v>18833</v>
      </c>
      <c r="T12" s="276">
        <v>12962000</v>
      </c>
      <c r="U12" s="144">
        <v>0.18887696483807837</v>
      </c>
      <c r="V12" s="208">
        <v>11451</v>
      </c>
      <c r="W12" s="276">
        <v>15803638.560000001</v>
      </c>
      <c r="X12" s="144">
        <v>-0.39197153931927997</v>
      </c>
      <c r="Y12" s="39">
        <v>9932</v>
      </c>
      <c r="Z12" s="276">
        <v>12898529.34</v>
      </c>
      <c r="AA12" s="144">
        <v>-0.13265217011614705</v>
      </c>
      <c r="AB12" s="39">
        <v>8468</v>
      </c>
      <c r="AC12" s="276">
        <v>5165648.1399999997</v>
      </c>
      <c r="AD12" s="144">
        <v>-0.1474023358840113</v>
      </c>
      <c r="AE12" s="275">
        <v>7921</v>
      </c>
      <c r="AF12" s="276">
        <v>8785684.6400000006</v>
      </c>
      <c r="AG12" s="146">
        <v>-6.459612659423708E-2</v>
      </c>
      <c r="AH12" s="277">
        <v>6526</v>
      </c>
      <c r="AI12" s="276">
        <v>6041732</v>
      </c>
      <c r="AJ12" s="167">
        <v>-0.17611412700416618</v>
      </c>
      <c r="AK12" s="277">
        <v>7827</v>
      </c>
      <c r="AL12" s="276">
        <v>6582577.3499999996</v>
      </c>
      <c r="AM12" s="167">
        <v>0.19935642047195823</v>
      </c>
      <c r="AN12" s="277">
        <v>16052</v>
      </c>
      <c r="AO12" s="276">
        <v>10074435.75</v>
      </c>
      <c r="AP12" s="167">
        <f t="shared" si="2"/>
        <v>1.0508496230995275</v>
      </c>
    </row>
    <row r="13" spans="1:42" ht="15" customHeight="1" thickBot="1">
      <c r="A13" s="194" t="s">
        <v>19</v>
      </c>
      <c r="B13" s="27">
        <v>7282</v>
      </c>
      <c r="C13" s="136">
        <v>2036403</v>
      </c>
      <c r="D13" s="27">
        <v>7260</v>
      </c>
      <c r="E13" s="137">
        <v>1734611.23</v>
      </c>
      <c r="F13" s="27">
        <v>6516</v>
      </c>
      <c r="G13" s="136">
        <v>2056713</v>
      </c>
      <c r="H13" s="27">
        <v>5954</v>
      </c>
      <c r="I13" s="137">
        <v>2584829.96</v>
      </c>
      <c r="J13" s="28">
        <v>10145</v>
      </c>
      <c r="K13" s="133">
        <v>4954591</v>
      </c>
      <c r="L13" s="132">
        <f t="shared" si="0"/>
        <v>0.70389654014108172</v>
      </c>
      <c r="M13" s="28">
        <v>11103</v>
      </c>
      <c r="N13" s="131">
        <v>6021837</v>
      </c>
      <c r="O13" s="145">
        <f t="shared" si="1"/>
        <v>9.4430754066042288E-2</v>
      </c>
      <c r="P13" s="141">
        <v>15488</v>
      </c>
      <c r="Q13" s="155">
        <v>9288140</v>
      </c>
      <c r="R13" s="79">
        <v>0.21770579448069816</v>
      </c>
      <c r="S13" s="217">
        <v>18956</v>
      </c>
      <c r="T13" s="370">
        <v>10602509</v>
      </c>
      <c r="U13" s="79">
        <v>0.22391528925619841</v>
      </c>
      <c r="V13" s="208">
        <v>11520</v>
      </c>
      <c r="W13" s="370">
        <v>6037919.7999999998</v>
      </c>
      <c r="X13" s="144">
        <v>-0.39227685165646764</v>
      </c>
      <c r="Y13" s="43">
        <v>9972</v>
      </c>
      <c r="Z13" s="370">
        <v>5320199.95</v>
      </c>
      <c r="AA13" s="144">
        <v>-0.13437500000000002</v>
      </c>
      <c r="AB13" s="43">
        <v>7968</v>
      </c>
      <c r="AC13" s="370">
        <v>4609951.57</v>
      </c>
      <c r="AD13" s="79">
        <v>-0.2009626955475331</v>
      </c>
      <c r="AE13" s="275">
        <v>7160</v>
      </c>
      <c r="AF13" s="370">
        <v>3097782.99</v>
      </c>
      <c r="AG13" s="145">
        <v>-0.10140562248995988</v>
      </c>
      <c r="AH13" s="277">
        <v>6777</v>
      </c>
      <c r="AI13" s="370">
        <v>3699166.55</v>
      </c>
      <c r="AJ13" s="167">
        <v>-5.3491620111731808E-2</v>
      </c>
      <c r="AK13" s="277">
        <v>7355</v>
      </c>
      <c r="AL13" s="370">
        <v>3545723.59</v>
      </c>
      <c r="AM13" s="167">
        <v>8.5288475726722712E-2</v>
      </c>
      <c r="AN13" s="277">
        <v>10972</v>
      </c>
      <c r="AO13" s="370">
        <v>6821738.9000000004</v>
      </c>
      <c r="AP13" s="306">
        <f t="shared" si="2"/>
        <v>0.4917743031951054</v>
      </c>
    </row>
    <row r="14" spans="1:42" s="35" customFormat="1" ht="57" customHeight="1" thickBot="1">
      <c r="A14" s="86" t="s">
        <v>53</v>
      </c>
      <c r="B14" s="371">
        <f>AVERAGE(B8:B13)</f>
        <v>10821</v>
      </c>
      <c r="C14" s="372">
        <f>SUM(C8:C13)</f>
        <v>19306423</v>
      </c>
      <c r="D14" s="371">
        <f>AVERAGE(D8:D13)</f>
        <v>10981.666666666666</v>
      </c>
      <c r="E14" s="372">
        <f>SUM(E8:E13)</f>
        <v>20464792.640000001</v>
      </c>
      <c r="F14" s="371">
        <f>AVERAGE(F8:F13)</f>
        <v>10405</v>
      </c>
      <c r="G14" s="372">
        <f>SUM(G8:G13)</f>
        <v>20832547</v>
      </c>
      <c r="H14" s="371">
        <f>AVERAGE(H8:H13)</f>
        <v>9514</v>
      </c>
      <c r="I14" s="173">
        <f>SUM(I8:I13)</f>
        <v>34312701.960000001</v>
      </c>
      <c r="J14" s="77">
        <f>AVERAGE(J8:J13)</f>
        <v>12723.5</v>
      </c>
      <c r="K14" s="174">
        <f>SUM(K8:K13)</f>
        <v>41532261</v>
      </c>
      <c r="L14" s="175">
        <f t="shared" si="0"/>
        <v>0.33734496531427371</v>
      </c>
      <c r="M14" s="77">
        <f>AVERAGE(M8:M13)</f>
        <v>15286.5</v>
      </c>
      <c r="N14" s="174">
        <f>SUM(N8:N13)</f>
        <v>52815638</v>
      </c>
      <c r="O14" s="175">
        <f t="shared" si="1"/>
        <v>0.20143828349117765</v>
      </c>
      <c r="P14" s="77">
        <v>20639.666666666668</v>
      </c>
      <c r="Q14" s="174">
        <v>74760740</v>
      </c>
      <c r="R14" s="175">
        <v>0.25721305151164442</v>
      </c>
      <c r="S14" s="77">
        <v>23022.166666666668</v>
      </c>
      <c r="T14" s="373">
        <v>86510539</v>
      </c>
      <c r="U14" s="175">
        <v>0.1154330657794862</v>
      </c>
      <c r="V14" s="111">
        <v>18689.666666666668</v>
      </c>
      <c r="W14" s="373">
        <v>80032099.620000005</v>
      </c>
      <c r="X14" s="175">
        <v>-0.18818819543483456</v>
      </c>
      <c r="Y14" s="111">
        <v>16837.833333333332</v>
      </c>
      <c r="Z14" s="373">
        <v>64817046.820000008</v>
      </c>
      <c r="AA14" s="175">
        <v>-9.9083272396511601E-2</v>
      </c>
      <c r="AB14" s="111">
        <v>15062.5</v>
      </c>
      <c r="AC14" s="373">
        <v>56843597.81000001</v>
      </c>
      <c r="AD14" s="374">
        <v>-0.10543716036307116</v>
      </c>
      <c r="AE14" s="278">
        <v>14733.5</v>
      </c>
      <c r="AF14" s="373">
        <v>55314667.990000002</v>
      </c>
      <c r="AG14" s="175">
        <v>-2.1842323651452333E-2</v>
      </c>
      <c r="AH14" s="279">
        <v>13599.5</v>
      </c>
      <c r="AI14" s="373">
        <v>50344026.359999999</v>
      </c>
      <c r="AJ14" s="280">
        <v>-7.6967455119285932E-2</v>
      </c>
      <c r="AK14" s="279">
        <v>15137</v>
      </c>
      <c r="AL14" s="373">
        <v>56236891.489999995</v>
      </c>
      <c r="AM14" s="280">
        <v>0.11305562704511196</v>
      </c>
      <c r="AN14" s="279">
        <f>AVERAGE(AN8:AN13)</f>
        <v>17701.166666666668</v>
      </c>
      <c r="AO14" s="373">
        <f>SUM(AO8:AO13)</f>
        <v>60269176.710000001</v>
      </c>
      <c r="AP14" s="374">
        <f t="shared" si="2"/>
        <v>0.16939728259672782</v>
      </c>
    </row>
    <row r="15" spans="1:42" ht="15" customHeight="1">
      <c r="A15" s="162" t="s">
        <v>21</v>
      </c>
      <c r="B15" s="38">
        <v>8708</v>
      </c>
      <c r="C15" s="70">
        <v>1031804</v>
      </c>
      <c r="D15" s="38">
        <v>8866</v>
      </c>
      <c r="E15" s="90">
        <v>2106129</v>
      </c>
      <c r="F15" s="38">
        <v>8061</v>
      </c>
      <c r="G15" s="70">
        <v>1502791</v>
      </c>
      <c r="H15" s="38">
        <v>7529</v>
      </c>
      <c r="I15" s="90">
        <v>2428466</v>
      </c>
      <c r="J15" s="37">
        <v>12127</v>
      </c>
      <c r="K15" s="163">
        <v>5106587</v>
      </c>
      <c r="L15" s="114">
        <f t="shared" si="0"/>
        <v>0.61070527294461407</v>
      </c>
      <c r="M15" s="37">
        <v>12749</v>
      </c>
      <c r="N15" s="164">
        <v>3590014</v>
      </c>
      <c r="O15" s="149">
        <f t="shared" si="1"/>
        <v>5.1290508782056543E-2</v>
      </c>
      <c r="P15" s="37">
        <v>17559</v>
      </c>
      <c r="Q15" s="165">
        <v>7397094</v>
      </c>
      <c r="R15" s="149">
        <v>0.18971475032183749</v>
      </c>
      <c r="S15" s="37">
        <v>20026</v>
      </c>
      <c r="T15" s="276">
        <v>8606327</v>
      </c>
      <c r="U15" s="81">
        <v>0.14049775044136914</v>
      </c>
      <c r="V15" s="45">
        <v>12962</v>
      </c>
      <c r="W15" s="276">
        <v>7529240.8700000001</v>
      </c>
      <c r="X15" s="221">
        <v>-0.35274143613302711</v>
      </c>
      <c r="Y15" s="45">
        <v>11922</v>
      </c>
      <c r="Z15" s="276">
        <v>5223997.03</v>
      </c>
      <c r="AA15" s="221">
        <v>-8.0234531708069712E-2</v>
      </c>
      <c r="AB15" s="45">
        <v>10340</v>
      </c>
      <c r="AC15" s="276">
        <v>4120406.06</v>
      </c>
      <c r="AD15" s="221">
        <v>-0.13269585639993287</v>
      </c>
      <c r="AE15" s="281">
        <v>9661</v>
      </c>
      <c r="AF15" s="276">
        <v>3724143.08</v>
      </c>
      <c r="AG15" s="146">
        <v>-6.5667311411992224E-2</v>
      </c>
      <c r="AH15" s="282">
        <v>9399</v>
      </c>
      <c r="AI15" s="276">
        <v>2228316.34</v>
      </c>
      <c r="AJ15" s="283">
        <v>-2.7119345823413687E-2</v>
      </c>
      <c r="AK15" s="282">
        <v>9633</v>
      </c>
      <c r="AL15" s="276">
        <v>3900899.23</v>
      </c>
      <c r="AM15" s="283">
        <v>2.4896265560165887E-2</v>
      </c>
      <c r="AN15" s="282">
        <v>12491</v>
      </c>
      <c r="AO15" s="276">
        <v>7039204.9199999999</v>
      </c>
      <c r="AP15" s="307">
        <f t="shared" si="2"/>
        <v>0.29668846672895266</v>
      </c>
    </row>
    <row r="16" spans="1:42" ht="15" customHeight="1">
      <c r="A16" s="69" t="s">
        <v>22</v>
      </c>
      <c r="B16" s="40">
        <v>8419</v>
      </c>
      <c r="C16" s="68">
        <v>2904935.01</v>
      </c>
      <c r="D16" s="40">
        <v>8827</v>
      </c>
      <c r="E16" s="57">
        <v>1377861</v>
      </c>
      <c r="F16" s="40">
        <v>7992</v>
      </c>
      <c r="G16" s="68">
        <v>2217876</v>
      </c>
      <c r="H16" s="40">
        <v>7648</v>
      </c>
      <c r="I16" s="57">
        <v>3006346</v>
      </c>
      <c r="J16" s="39">
        <v>12023</v>
      </c>
      <c r="K16" s="118">
        <v>4571245</v>
      </c>
      <c r="L16" s="115">
        <f t="shared" si="0"/>
        <v>0.57204497907949792</v>
      </c>
      <c r="M16" s="39">
        <v>12320</v>
      </c>
      <c r="N16" s="127">
        <v>5135684</v>
      </c>
      <c r="O16" s="144">
        <f t="shared" si="1"/>
        <v>2.470265324794152E-2</v>
      </c>
      <c r="P16" s="41">
        <v>16606</v>
      </c>
      <c r="Q16" s="154">
        <v>6406861</v>
      </c>
      <c r="R16" s="144">
        <v>0.15672889384229594</v>
      </c>
      <c r="S16" s="41">
        <v>19330</v>
      </c>
      <c r="T16" s="276">
        <v>9095878</v>
      </c>
      <c r="U16" s="167">
        <v>0.16403709502589425</v>
      </c>
      <c r="V16" s="39">
        <v>12376</v>
      </c>
      <c r="W16" s="276">
        <v>4793045.2300000004</v>
      </c>
      <c r="X16" s="216">
        <v>-0.3597516813243663</v>
      </c>
      <c r="Y16" s="39">
        <v>11497</v>
      </c>
      <c r="Z16" s="276">
        <v>4088196.16</v>
      </c>
      <c r="AA16" s="216">
        <v>-7.1024563671622465E-2</v>
      </c>
      <c r="AB16" s="39">
        <v>10709</v>
      </c>
      <c r="AC16" s="276">
        <v>3810781.64</v>
      </c>
      <c r="AD16" s="216">
        <v>-6.8539619031051546E-2</v>
      </c>
      <c r="AE16" s="284">
        <v>9809</v>
      </c>
      <c r="AF16" s="276">
        <v>4342969.79</v>
      </c>
      <c r="AG16" s="146">
        <v>-8.404146045382388E-2</v>
      </c>
      <c r="AH16" s="282">
        <v>9629</v>
      </c>
      <c r="AI16" s="276">
        <v>5731547</v>
      </c>
      <c r="AJ16" s="283">
        <v>-1.835049444387804E-2</v>
      </c>
      <c r="AK16" s="282">
        <v>10054</v>
      </c>
      <c r="AL16" s="276">
        <v>4106014.64</v>
      </c>
      <c r="AM16" s="283">
        <v>4.4137501298161741E-2</v>
      </c>
      <c r="AN16" s="282">
        <v>12103</v>
      </c>
      <c r="AO16" s="276">
        <v>4233302.59</v>
      </c>
      <c r="AP16" s="167">
        <f t="shared" si="2"/>
        <v>0.20379948279291815</v>
      </c>
    </row>
    <row r="17" spans="1:42" ht="15" customHeight="1">
      <c r="A17" s="69" t="s">
        <v>23</v>
      </c>
      <c r="B17" s="40">
        <v>7846</v>
      </c>
      <c r="C17" s="68">
        <v>2923665.34</v>
      </c>
      <c r="D17" s="40">
        <v>8413</v>
      </c>
      <c r="E17" s="57">
        <v>3020351.79</v>
      </c>
      <c r="F17" s="40">
        <v>7618</v>
      </c>
      <c r="G17" s="68">
        <v>2150669</v>
      </c>
      <c r="H17" s="40">
        <v>6945</v>
      </c>
      <c r="I17" s="57">
        <v>3873569</v>
      </c>
      <c r="J17" s="39">
        <v>11661</v>
      </c>
      <c r="K17" s="118">
        <v>7025665</v>
      </c>
      <c r="L17" s="115">
        <f t="shared" si="0"/>
        <v>0.67904967602591793</v>
      </c>
      <c r="M17" s="39">
        <v>11323</v>
      </c>
      <c r="N17" s="127">
        <v>8542058</v>
      </c>
      <c r="O17" s="144">
        <f t="shared" si="1"/>
        <v>-2.8985507246376829E-2</v>
      </c>
      <c r="P17" s="41">
        <v>16394</v>
      </c>
      <c r="Q17" s="154">
        <v>11517137</v>
      </c>
      <c r="R17" s="144">
        <v>0.18969521044992743</v>
      </c>
      <c r="S17" s="41">
        <v>19612</v>
      </c>
      <c r="T17" s="276">
        <v>9533807</v>
      </c>
      <c r="U17" s="167">
        <v>0.19629132609491284</v>
      </c>
      <c r="V17" s="39">
        <v>12280</v>
      </c>
      <c r="W17" s="276">
        <v>8105076.2800000003</v>
      </c>
      <c r="X17" s="216">
        <v>-0.37385274321843764</v>
      </c>
      <c r="Y17" s="39">
        <v>9999</v>
      </c>
      <c r="Z17" s="276">
        <v>5349213.13</v>
      </c>
      <c r="AA17" s="216">
        <v>-0.18574918566775245</v>
      </c>
      <c r="AB17" s="39">
        <v>9284</v>
      </c>
      <c r="AC17" s="276">
        <v>6698222.1299999999</v>
      </c>
      <c r="AD17" s="216">
        <v>-7.1507150715071521E-2</v>
      </c>
      <c r="AE17" s="284">
        <v>8058</v>
      </c>
      <c r="AF17" s="276">
        <v>6156472.1299999999</v>
      </c>
      <c r="AG17" s="146">
        <v>-0.13205514864282641</v>
      </c>
      <c r="AH17" s="282">
        <v>8719</v>
      </c>
      <c r="AI17" s="276">
        <v>5205943</v>
      </c>
      <c r="AJ17" s="283">
        <v>8.2030280466617089E-2</v>
      </c>
      <c r="AK17" s="282">
        <v>8919</v>
      </c>
      <c r="AL17" s="276">
        <v>5958143.6500000004</v>
      </c>
      <c r="AM17" s="283">
        <v>2.2938410368161577E-2</v>
      </c>
      <c r="AN17" s="282">
        <v>9906</v>
      </c>
      <c r="AO17" s="276">
        <v>6789881.5</v>
      </c>
      <c r="AP17" s="167">
        <f t="shared" si="2"/>
        <v>0.11066263033972423</v>
      </c>
    </row>
    <row r="18" spans="1:42" ht="15" customHeight="1">
      <c r="A18" s="69" t="s">
        <v>24</v>
      </c>
      <c r="B18" s="40">
        <v>6917</v>
      </c>
      <c r="C18" s="68">
        <v>1827238</v>
      </c>
      <c r="D18" s="40">
        <v>6743</v>
      </c>
      <c r="E18" s="57">
        <v>2304286</v>
      </c>
      <c r="F18" s="40">
        <v>5798</v>
      </c>
      <c r="G18" s="68">
        <v>2070347</v>
      </c>
      <c r="H18" s="40">
        <v>5771</v>
      </c>
      <c r="I18" s="57">
        <v>3454842</v>
      </c>
      <c r="J18" s="39">
        <v>10381</v>
      </c>
      <c r="K18" s="118">
        <v>5069350</v>
      </c>
      <c r="L18" s="115">
        <f t="shared" si="0"/>
        <v>0.79882169468029796</v>
      </c>
      <c r="M18" s="39">
        <v>9802</v>
      </c>
      <c r="N18" s="127">
        <v>4385709</v>
      </c>
      <c r="O18" s="144">
        <f t="shared" si="1"/>
        <v>-5.5774973509295833E-2</v>
      </c>
      <c r="P18" s="41">
        <v>14368</v>
      </c>
      <c r="Q18" s="154">
        <v>9890312</v>
      </c>
      <c r="R18" s="144">
        <v>0.172036870870381</v>
      </c>
      <c r="S18" s="41">
        <v>16726</v>
      </c>
      <c r="T18" s="276">
        <v>13392733.119999999</v>
      </c>
      <c r="U18" s="167">
        <v>0.16411469933184852</v>
      </c>
      <c r="V18" s="39">
        <v>10128</v>
      </c>
      <c r="W18" s="276">
        <v>6274512.7000000002</v>
      </c>
      <c r="X18" s="216">
        <v>-0.39447566662680855</v>
      </c>
      <c r="Y18" s="39">
        <v>8308</v>
      </c>
      <c r="Z18" s="276">
        <v>7804219.7999999998</v>
      </c>
      <c r="AA18" s="216">
        <v>-0.17969984202211686</v>
      </c>
      <c r="AB18" s="39">
        <v>8161</v>
      </c>
      <c r="AC18" s="276">
        <v>4473853.51</v>
      </c>
      <c r="AD18" s="216">
        <v>-1.7693789118921499E-2</v>
      </c>
      <c r="AE18" s="284">
        <v>6604</v>
      </c>
      <c r="AF18" s="276">
        <v>3411799.89</v>
      </c>
      <c r="AG18" s="146">
        <v>-0.19078544296042155</v>
      </c>
      <c r="AH18" s="282">
        <v>6840</v>
      </c>
      <c r="AI18" s="276">
        <v>3585385.94</v>
      </c>
      <c r="AJ18" s="283">
        <v>3.5735917625681513E-2</v>
      </c>
      <c r="AK18" s="282">
        <v>6679</v>
      </c>
      <c r="AL18" s="276">
        <v>5085538.91</v>
      </c>
      <c r="AM18" s="283">
        <v>-2.3538011695906413E-2</v>
      </c>
      <c r="AN18" s="282">
        <v>8145</v>
      </c>
      <c r="AO18" s="276">
        <v>7652377.8700000001</v>
      </c>
      <c r="AP18" s="167">
        <f t="shared" si="2"/>
        <v>0.21949393621799662</v>
      </c>
    </row>
    <row r="19" spans="1:42" ht="15" customHeight="1">
      <c r="A19" s="69" t="s">
        <v>25</v>
      </c>
      <c r="B19" s="40">
        <v>10002</v>
      </c>
      <c r="C19" s="68">
        <v>1990787</v>
      </c>
      <c r="D19" s="40">
        <v>10026</v>
      </c>
      <c r="E19" s="57">
        <v>2463829</v>
      </c>
      <c r="F19" s="40">
        <v>8930</v>
      </c>
      <c r="G19" s="68">
        <v>1916507</v>
      </c>
      <c r="H19" s="40">
        <v>9212</v>
      </c>
      <c r="I19" s="57">
        <v>2912126</v>
      </c>
      <c r="J19" s="39">
        <v>14716</v>
      </c>
      <c r="K19" s="118">
        <v>7174890</v>
      </c>
      <c r="L19" s="115">
        <f t="shared" si="0"/>
        <v>0.59748154580981327</v>
      </c>
      <c r="M19" s="39">
        <v>13996</v>
      </c>
      <c r="N19" s="127">
        <v>6514316</v>
      </c>
      <c r="O19" s="144">
        <f t="shared" si="1"/>
        <v>-4.8926338678988879E-2</v>
      </c>
      <c r="P19" s="41">
        <v>19761</v>
      </c>
      <c r="Q19" s="154">
        <v>7834516</v>
      </c>
      <c r="R19" s="144">
        <v>0.12771785653141587</v>
      </c>
      <c r="S19" s="141">
        <v>21240</v>
      </c>
      <c r="T19" s="276">
        <v>14301504</v>
      </c>
      <c r="U19" s="167">
        <v>7.484439046606961E-2</v>
      </c>
      <c r="V19" s="39">
        <v>17543</v>
      </c>
      <c r="W19" s="276">
        <v>4760848.29</v>
      </c>
      <c r="X19" s="216">
        <v>-0.17405838041431265</v>
      </c>
      <c r="Y19" s="39">
        <v>16302</v>
      </c>
      <c r="Z19" s="276">
        <v>5176106.72</v>
      </c>
      <c r="AA19" s="216">
        <v>-7.0740466282847914E-2</v>
      </c>
      <c r="AB19" s="39">
        <v>15334</v>
      </c>
      <c r="AC19" s="276">
        <v>4954848.5999999996</v>
      </c>
      <c r="AD19" s="216">
        <v>-5.9379217273954121E-2</v>
      </c>
      <c r="AE19" s="284">
        <v>14077</v>
      </c>
      <c r="AF19" s="276">
        <v>2997511.52</v>
      </c>
      <c r="AG19" s="146">
        <v>-8.1974696752315168E-2</v>
      </c>
      <c r="AH19" s="285">
        <v>15365</v>
      </c>
      <c r="AI19" s="276">
        <v>3793670.84</v>
      </c>
      <c r="AJ19" s="283">
        <v>9.1496767777225152E-2</v>
      </c>
      <c r="AK19" s="285">
        <v>14735</v>
      </c>
      <c r="AL19" s="276">
        <v>4509396.24</v>
      </c>
      <c r="AM19" s="283">
        <v>-4.1002277904327977E-2</v>
      </c>
      <c r="AN19" s="285">
        <v>8359</v>
      </c>
      <c r="AO19" s="276">
        <v>4921849.68</v>
      </c>
      <c r="AP19" s="167">
        <f t="shared" si="2"/>
        <v>-0.43271123176111304</v>
      </c>
    </row>
    <row r="20" spans="1:42" ht="15" customHeight="1" thickBot="1">
      <c r="A20" s="92" t="s">
        <v>26</v>
      </c>
      <c r="B20" s="44">
        <v>13093</v>
      </c>
      <c r="C20" s="94">
        <v>1935627</v>
      </c>
      <c r="D20" s="44">
        <v>12931</v>
      </c>
      <c r="E20" s="93">
        <v>1815997</v>
      </c>
      <c r="F20" s="44">
        <v>12041</v>
      </c>
      <c r="G20" s="94">
        <v>1472275</v>
      </c>
      <c r="H20" s="44">
        <v>12724</v>
      </c>
      <c r="I20" s="93">
        <v>3423575</v>
      </c>
      <c r="J20" s="43">
        <v>18370</v>
      </c>
      <c r="K20" s="119">
        <v>7432835</v>
      </c>
      <c r="L20" s="116">
        <f t="shared" si="0"/>
        <v>0.44372838729959141</v>
      </c>
      <c r="M20" s="43">
        <v>18115</v>
      </c>
      <c r="N20" s="156">
        <v>4825777</v>
      </c>
      <c r="O20" s="52">
        <f t="shared" si="1"/>
        <v>-1.3881328252585701E-2</v>
      </c>
      <c r="P20" s="166">
        <v>24195</v>
      </c>
      <c r="Q20" s="156">
        <v>6661968</v>
      </c>
      <c r="R20" s="52">
        <v>9.7229150605414816E-2</v>
      </c>
      <c r="S20" s="43">
        <v>24855</v>
      </c>
      <c r="T20" s="370">
        <v>8462540.4199999999</v>
      </c>
      <c r="U20" s="167">
        <v>2.7278363298202102E-2</v>
      </c>
      <c r="V20" s="41">
        <v>21335</v>
      </c>
      <c r="W20" s="370">
        <v>5118992.74</v>
      </c>
      <c r="X20" s="222">
        <v>-0.14162140414403546</v>
      </c>
      <c r="Y20" s="41">
        <v>20543</v>
      </c>
      <c r="Z20" s="370">
        <v>4820164.46</v>
      </c>
      <c r="AA20" s="222">
        <v>-3.7122099835950273E-2</v>
      </c>
      <c r="AB20" s="41">
        <v>20230</v>
      </c>
      <c r="AC20" s="370">
        <v>4347479.6900000004</v>
      </c>
      <c r="AD20" s="222">
        <v>-1.5236333544273006E-2</v>
      </c>
      <c r="AE20" s="286">
        <v>19166</v>
      </c>
      <c r="AF20" s="370">
        <v>3915249</v>
      </c>
      <c r="AG20" s="145">
        <v>-5.2595155709342589E-2</v>
      </c>
      <c r="AH20" s="287">
        <v>20334</v>
      </c>
      <c r="AI20" s="370">
        <v>4803686.4800000004</v>
      </c>
      <c r="AJ20" s="283">
        <v>6.0941250130439384E-2</v>
      </c>
      <c r="AK20" s="287">
        <v>19311</v>
      </c>
      <c r="AL20" s="370">
        <v>3089984.96</v>
      </c>
      <c r="AM20" s="369">
        <v>-5.0309825907347339E-2</v>
      </c>
      <c r="AN20" s="287">
        <v>8767</v>
      </c>
      <c r="AO20" s="370">
        <v>5054876</v>
      </c>
      <c r="AP20" s="306">
        <f t="shared" si="2"/>
        <v>-0.54601004608772197</v>
      </c>
    </row>
    <row r="21" spans="1:42" s="35" customFormat="1" ht="60.75" customHeight="1" thickBot="1">
      <c r="A21" s="95" t="s">
        <v>54</v>
      </c>
      <c r="B21" s="98">
        <f>AVERAGE(B15:B20)</f>
        <v>9164.1666666666661</v>
      </c>
      <c r="C21" s="375">
        <f>SUM(C15:C20)</f>
        <v>12614056.35</v>
      </c>
      <c r="D21" s="98">
        <f>AVERAGE(D15:D20)</f>
        <v>9301</v>
      </c>
      <c r="E21" s="375">
        <f>SUM(E15:E20)</f>
        <v>13088453.789999999</v>
      </c>
      <c r="F21" s="98">
        <f>AVERAGE(F15:F20)</f>
        <v>8406.6666666666661</v>
      </c>
      <c r="G21" s="375">
        <f>SUM(G15:G20)</f>
        <v>11330465</v>
      </c>
      <c r="H21" s="98">
        <f>AVERAGE(H15:H20)</f>
        <v>8304.8333333333339</v>
      </c>
      <c r="I21" s="96">
        <f>SUM(I15:I20)</f>
        <v>19098924</v>
      </c>
      <c r="J21" s="98">
        <f>AVERAGE(J15:J20)</f>
        <v>13213</v>
      </c>
      <c r="K21" s="120">
        <f>SUM(K15:K20)</f>
        <v>36380572</v>
      </c>
      <c r="L21" s="97">
        <f t="shared" si="0"/>
        <v>0.59100122418671841</v>
      </c>
      <c r="M21" s="98">
        <f>AVERAGE(M15:M20)</f>
        <v>13050.833333333334</v>
      </c>
      <c r="N21" s="120">
        <f>SUM(N15:N20)</f>
        <v>32993558</v>
      </c>
      <c r="O21" s="97">
        <f t="shared" si="1"/>
        <v>-1.2273266227704971E-2</v>
      </c>
      <c r="P21" s="77">
        <v>18147.166666666668</v>
      </c>
      <c r="Q21" s="174">
        <v>49707888</v>
      </c>
      <c r="R21" s="175">
        <v>0.14942783548686767</v>
      </c>
      <c r="S21" s="77">
        <v>20298.166666666668</v>
      </c>
      <c r="T21" s="373">
        <v>63392789.539999999</v>
      </c>
      <c r="U21" s="175">
        <v>0.1185309001405177</v>
      </c>
      <c r="V21" s="77">
        <v>14437.333333333334</v>
      </c>
      <c r="W21" s="373">
        <v>36581716.109999999</v>
      </c>
      <c r="X21" s="175">
        <v>-0.28873707806123705</v>
      </c>
      <c r="Y21" s="77">
        <v>13095.166666666666</v>
      </c>
      <c r="Z21" s="373">
        <v>32461897.300000001</v>
      </c>
      <c r="AA21" s="376">
        <v>-9.2964998152936906E-2</v>
      </c>
      <c r="AB21" s="77">
        <v>12343</v>
      </c>
      <c r="AC21" s="377">
        <v>28405591.629999999</v>
      </c>
      <c r="AD21" s="376">
        <v>-5.7438495119064292E-2</v>
      </c>
      <c r="AE21" s="378">
        <v>11229.166666666666</v>
      </c>
      <c r="AF21" s="377">
        <v>24548145.41</v>
      </c>
      <c r="AG21" s="175">
        <v>-9.0240082097815311E-2</v>
      </c>
      <c r="AH21" s="279">
        <v>11714.333333333334</v>
      </c>
      <c r="AI21" s="377">
        <v>25348549.599999998</v>
      </c>
      <c r="AJ21" s="374">
        <v>4.3205936920222676E-2</v>
      </c>
      <c r="AK21" s="279">
        <v>11555.166666666666</v>
      </c>
      <c r="AL21" s="377">
        <v>26649977.630000003</v>
      </c>
      <c r="AM21" s="374">
        <v>-1.3587343140881614E-2</v>
      </c>
      <c r="AN21" s="279">
        <f>AVERAGE(AN15:AN20)</f>
        <v>9961.8333333333339</v>
      </c>
      <c r="AO21" s="373">
        <f>SUM(AO15:AO20)</f>
        <v>35691492.560000002</v>
      </c>
      <c r="AP21" s="374">
        <f t="shared" si="2"/>
        <v>-0.13788925588841927</v>
      </c>
    </row>
    <row r="22" spans="1:42" s="35" customFormat="1" ht="46.5" customHeight="1" thickBot="1">
      <c r="A22" s="86" t="s">
        <v>55</v>
      </c>
      <c r="B22" s="77">
        <f>AVERAGE(B14,B21)</f>
        <v>9992.5833333333321</v>
      </c>
      <c r="C22" s="379">
        <f>SUM(C14,C21)</f>
        <v>31920479.350000001</v>
      </c>
      <c r="D22" s="77">
        <f>AVERAGE(D14,D21)</f>
        <v>10141.333333333332</v>
      </c>
      <c r="E22" s="379">
        <f>SUM(E14,E21)</f>
        <v>33553246.43</v>
      </c>
      <c r="F22" s="77">
        <f>AVERAGE(F14,F21)</f>
        <v>9405.8333333333321</v>
      </c>
      <c r="G22" s="379">
        <f>SUM(G14,G21)</f>
        <v>32163012</v>
      </c>
      <c r="H22" s="102">
        <f>AVERAGE(H8:H13,H15:H20)</f>
        <v>8909.4166666666661</v>
      </c>
      <c r="I22" s="104">
        <f>SUM(I14,I21)</f>
        <v>53411625.960000001</v>
      </c>
      <c r="J22" s="102">
        <f>AVERAGE(J8:J13,J15:J20)</f>
        <v>12968.25</v>
      </c>
      <c r="K22" s="124">
        <f>SUM(K14,K21)</f>
        <v>77912833</v>
      </c>
      <c r="L22" s="125">
        <f t="shared" si="0"/>
        <v>0.45556667570828635</v>
      </c>
      <c r="M22" s="102">
        <f>AVERAGE(M8:M13,M15:M20)</f>
        <v>14168.666666666666</v>
      </c>
      <c r="N22" s="380">
        <f>SUM(N14,N21)</f>
        <v>85809196</v>
      </c>
      <c r="O22" s="125">
        <f t="shared" si="1"/>
        <v>9.2565817798597738E-2</v>
      </c>
      <c r="P22" s="77">
        <v>19393.416666666668</v>
      </c>
      <c r="Q22" s="174">
        <v>124468628</v>
      </c>
      <c r="R22" s="175">
        <v>0.20437302696268711</v>
      </c>
      <c r="S22" s="77">
        <v>21660.166666666668</v>
      </c>
      <c r="T22" s="373">
        <v>149903328.53999999</v>
      </c>
      <c r="U22" s="175">
        <v>0.11688244722221031</v>
      </c>
      <c r="V22" s="77">
        <v>16563.5</v>
      </c>
      <c r="W22" s="373">
        <v>116613815.73</v>
      </c>
      <c r="X22" s="175">
        <v>-0.23530135963866083</v>
      </c>
      <c r="Y22" s="77">
        <v>14966.5</v>
      </c>
      <c r="Z22" s="373">
        <v>97278944.120000005</v>
      </c>
      <c r="AA22" s="381">
        <v>-9.6416820116521307E-2</v>
      </c>
      <c r="AB22" s="77">
        <v>13702.75</v>
      </c>
      <c r="AC22" s="373">
        <v>85249189.440000013</v>
      </c>
      <c r="AD22" s="376">
        <v>-8.4438579494203747E-2</v>
      </c>
      <c r="AE22" s="378">
        <v>12981.333333333332</v>
      </c>
      <c r="AF22" s="373">
        <v>79862813.400000006</v>
      </c>
      <c r="AG22" s="382">
        <v>-5.2647582906107715E-2</v>
      </c>
      <c r="AH22" s="279">
        <v>12656.916666666668</v>
      </c>
      <c r="AI22" s="373">
        <v>75692575.959999993</v>
      </c>
      <c r="AJ22" s="374">
        <v>-2.4991012736236495E-2</v>
      </c>
      <c r="AK22" s="279">
        <v>13346.083333333332</v>
      </c>
      <c r="AL22" s="373">
        <v>82886869.120000005</v>
      </c>
      <c r="AM22" s="374">
        <v>5.4449806759149899E-2</v>
      </c>
      <c r="AN22" s="279">
        <f>AVERAGE(AN14,AN21)</f>
        <v>13831.5</v>
      </c>
      <c r="AO22" s="373">
        <f>SUM(AO14,AO21)</f>
        <v>95960669.270000011</v>
      </c>
      <c r="AP22" s="374">
        <f t="shared" si="2"/>
        <v>3.6371469782020993E-2</v>
      </c>
    </row>
    <row r="23" spans="1:42" s="35" customFormat="1" ht="24.75" thickBot="1">
      <c r="A23" s="99" t="s">
        <v>104</v>
      </c>
      <c r="B23" s="383"/>
      <c r="C23" s="383"/>
      <c r="D23" s="383"/>
      <c r="E23" s="383"/>
      <c r="F23" s="383"/>
      <c r="G23" s="161">
        <v>54812341</v>
      </c>
      <c r="H23" s="100"/>
      <c r="I23" s="101">
        <v>54291437</v>
      </c>
      <c r="J23" s="100"/>
      <c r="K23" s="106">
        <v>77869786</v>
      </c>
      <c r="L23" s="384"/>
      <c r="M23" s="385"/>
      <c r="N23" s="386">
        <v>85809195</v>
      </c>
      <c r="O23" s="387"/>
      <c r="P23" s="388"/>
      <c r="Q23" s="389">
        <v>124468629</v>
      </c>
      <c r="R23" s="390"/>
      <c r="S23" s="388"/>
      <c r="T23" s="373">
        <v>150239188</v>
      </c>
      <c r="U23" s="390"/>
      <c r="V23" s="388"/>
      <c r="W23" s="373">
        <v>117040680</v>
      </c>
      <c r="X23" s="391"/>
      <c r="Y23" s="392"/>
      <c r="Z23" s="373">
        <v>97619229</v>
      </c>
      <c r="AA23" s="391"/>
      <c r="AB23" s="392"/>
      <c r="AC23" s="393">
        <v>85901796.439999998</v>
      </c>
      <c r="AD23" s="381"/>
      <c r="AE23" s="378"/>
      <c r="AF23" s="479">
        <v>81444713.709999993</v>
      </c>
      <c r="AG23" s="175"/>
      <c r="AH23" s="279"/>
      <c r="AI23" s="393">
        <v>76242272</v>
      </c>
      <c r="AJ23" s="374"/>
      <c r="AK23" s="279"/>
      <c r="AL23" s="393">
        <v>83575236</v>
      </c>
      <c r="AM23" s="374"/>
      <c r="AN23" s="279"/>
      <c r="AO23" s="373">
        <v>109993121.72</v>
      </c>
      <c r="AP23" s="374"/>
    </row>
    <row r="24" spans="1:42" ht="10.5" customHeight="1">
      <c r="A24" s="108"/>
      <c r="B24" s="109"/>
      <c r="C24" s="109"/>
      <c r="D24" s="109"/>
      <c r="E24" s="109"/>
      <c r="F24" s="109"/>
      <c r="G24" s="109"/>
      <c r="H24" s="103"/>
      <c r="I24" s="110"/>
      <c r="J24" s="103"/>
      <c r="K24" s="105"/>
      <c r="L24" s="78"/>
      <c r="M24" s="78"/>
      <c r="N24" s="107"/>
      <c r="O24" s="19"/>
      <c r="AF24" s="480"/>
    </row>
    <row r="25" spans="1:42">
      <c r="A25" s="528" t="s">
        <v>140</v>
      </c>
      <c r="B25" s="528"/>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row>
    <row r="26" spans="1:42" ht="12" customHeight="1">
      <c r="A26" s="529" t="s">
        <v>139</v>
      </c>
      <c r="B26" s="529"/>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row>
    <row r="27" spans="1:42" ht="12.75" customHeight="1">
      <c r="A27" s="87" t="s">
        <v>60</v>
      </c>
      <c r="B27" s="58"/>
      <c r="C27" s="58"/>
      <c r="D27" s="58"/>
      <c r="E27" s="58"/>
      <c r="F27" s="176"/>
      <c r="G27" s="176"/>
      <c r="H27" s="73"/>
      <c r="I27" s="176"/>
      <c r="J27" s="176"/>
      <c r="K27" s="89"/>
      <c r="L27" s="89"/>
      <c r="M27" s="89"/>
      <c r="N27" s="89"/>
      <c r="O27" s="89"/>
    </row>
    <row r="28" spans="1:42" ht="22.5" customHeight="1">
      <c r="A28" s="527" t="s">
        <v>141</v>
      </c>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row>
    <row r="29" spans="1:42">
      <c r="A29" s="59"/>
      <c r="B29" s="58"/>
      <c r="C29" s="58"/>
      <c r="D29" s="58"/>
      <c r="E29" s="58"/>
      <c r="F29" s="521"/>
      <c r="G29" s="521"/>
      <c r="H29" s="74"/>
      <c r="N29" s="71"/>
      <c r="O29" s="71"/>
    </row>
    <row r="30" spans="1:42">
      <c r="A30" s="72" t="s">
        <v>134</v>
      </c>
      <c r="B30" s="72"/>
      <c r="C30" s="72"/>
      <c r="D30" s="72"/>
      <c r="E30" s="72"/>
      <c r="F30" s="71"/>
      <c r="G30" s="71"/>
      <c r="H30" s="73"/>
      <c r="I30" s="58"/>
      <c r="J30" s="59"/>
      <c r="K30" s="71"/>
      <c r="L30" s="71"/>
      <c r="M30" s="71"/>
      <c r="N30" s="71"/>
      <c r="O30" s="88"/>
      <c r="P30" s="71"/>
      <c r="Q30" s="197"/>
      <c r="R30" s="197"/>
      <c r="S30" s="58"/>
      <c r="T30" s="58"/>
      <c r="U30" s="58"/>
      <c r="V30" s="1"/>
      <c r="W30" s="176"/>
      <c r="X30" s="1"/>
      <c r="Y30" s="1"/>
      <c r="Z30" s="214"/>
      <c r="AA30" s="1"/>
      <c r="AB30" s="1"/>
      <c r="AC30" s="219"/>
      <c r="AD30" s="1"/>
      <c r="AE30" s="1"/>
      <c r="AG30" s="1"/>
      <c r="AO30" s="224" t="s">
        <v>38</v>
      </c>
    </row>
    <row r="31" spans="1:42">
      <c r="A31" s="181">
        <f>'benef. by month, com 19-20'!A25</f>
        <v>44559</v>
      </c>
      <c r="B31" s="58"/>
      <c r="C31" s="58"/>
      <c r="D31" s="58"/>
      <c r="E31" s="58"/>
      <c r="F31" s="521"/>
      <c r="G31" s="521"/>
      <c r="H31" s="74"/>
      <c r="I31" s="58"/>
      <c r="J31" s="58"/>
      <c r="K31" s="58"/>
      <c r="L31" s="58"/>
      <c r="M31" s="58"/>
      <c r="N31" s="71"/>
      <c r="O31" s="71"/>
      <c r="P31" s="71"/>
      <c r="Q31" s="197"/>
      <c r="R31" s="197"/>
      <c r="S31" s="58"/>
      <c r="T31" s="58"/>
      <c r="U31" s="58"/>
      <c r="V31" s="1"/>
      <c r="W31" s="134"/>
      <c r="X31" s="1"/>
      <c r="Y31" s="1"/>
      <c r="Z31" s="215"/>
      <c r="AA31" s="1"/>
      <c r="AB31" s="1"/>
      <c r="AC31" s="220"/>
      <c r="AD31" s="1"/>
      <c r="AE31" s="1"/>
      <c r="AG31" s="1"/>
      <c r="AO31" s="225" t="s">
        <v>39</v>
      </c>
    </row>
  </sheetData>
  <mergeCells count="53">
    <mergeCell ref="F31:G31"/>
    <mergeCell ref="V5:V7"/>
    <mergeCell ref="W5:W7"/>
    <mergeCell ref="V4:W4"/>
    <mergeCell ref="B4:C4"/>
    <mergeCell ref="D4:E4"/>
    <mergeCell ref="M4:N4"/>
    <mergeCell ref="J4:K4"/>
    <mergeCell ref="I5:I6"/>
    <mergeCell ref="L4:L7"/>
    <mergeCell ref="H4:I4"/>
    <mergeCell ref="S4:T4"/>
    <mergeCell ref="U4:U7"/>
    <mergeCell ref="F29:G29"/>
    <mergeCell ref="O4:O7"/>
    <mergeCell ref="Y4:Z4"/>
    <mergeCell ref="AA4:AA7"/>
    <mergeCell ref="Y5:Y7"/>
    <mergeCell ref="Z5:Z7"/>
    <mergeCell ref="A2:X2"/>
    <mergeCell ref="X4:X7"/>
    <mergeCell ref="R4:R7"/>
    <mergeCell ref="S5:S7"/>
    <mergeCell ref="T5:T7"/>
    <mergeCell ref="F4:G4"/>
    <mergeCell ref="P4:Q4"/>
    <mergeCell ref="K5:K6"/>
    <mergeCell ref="N5:N6"/>
    <mergeCell ref="P5:P7"/>
    <mergeCell ref="Q5:Q7"/>
    <mergeCell ref="AG4:AG7"/>
    <mergeCell ref="AE5:AE7"/>
    <mergeCell ref="AF5:AF7"/>
    <mergeCell ref="AB4:AC4"/>
    <mergeCell ref="AD4:AD7"/>
    <mergeCell ref="AB5:AB7"/>
    <mergeCell ref="AC5:AC7"/>
    <mergeCell ref="A28:AP28"/>
    <mergeCell ref="A25:AP25"/>
    <mergeCell ref="A26:AP26"/>
    <mergeCell ref="AN4:AO4"/>
    <mergeCell ref="AP4:AP7"/>
    <mergeCell ref="AN5:AN7"/>
    <mergeCell ref="AO5:AO7"/>
    <mergeCell ref="AK4:AL4"/>
    <mergeCell ref="AM4:AM7"/>
    <mergeCell ref="AK5:AK7"/>
    <mergeCell ref="AL5:AL7"/>
    <mergeCell ref="AH4:AI4"/>
    <mergeCell ref="AJ4:AJ7"/>
    <mergeCell ref="AH5:AH7"/>
    <mergeCell ref="AI5:AI7"/>
    <mergeCell ref="AE4:AF4"/>
  </mergeCells>
  <phoneticPr fontId="0" type="noConversion"/>
  <pageMargins left="0" right="0" top="0" bottom="0" header="0.51181102362204722" footer="0.51181102362204722"/>
  <pageSetup paperSize="9" scale="52" fitToHeight="0" orientation="landscape" r:id="rId1"/>
  <headerFooter alignWithMargins="0"/>
</worksheet>
</file>

<file path=xl/worksheets/sheet7.xml><?xml version="1.0" encoding="utf-8"?>
<worksheet xmlns="http://schemas.openxmlformats.org/spreadsheetml/2006/main" xmlns:r="http://schemas.openxmlformats.org/officeDocument/2006/relationships">
  <dimension ref="A1:H33"/>
  <sheetViews>
    <sheetView topLeftCell="A22" zoomScale="70" zoomScaleNormal="70" workbookViewId="0">
      <selection activeCell="D11" sqref="D11"/>
    </sheetView>
  </sheetViews>
  <sheetFormatPr defaultRowHeight="12"/>
  <cols>
    <col min="1" max="1" width="5.5703125" style="58" customWidth="1"/>
    <col min="2" max="2" width="58" style="58" customWidth="1"/>
    <col min="3" max="3" width="13.28515625" style="58" customWidth="1"/>
    <col min="4" max="7" width="12.7109375" style="58" customWidth="1"/>
    <col min="8" max="8" width="11.85546875" style="58" bestFit="1" customWidth="1"/>
    <col min="9" max="16384" width="9.140625" style="58"/>
  </cols>
  <sheetData>
    <row r="1" spans="1:8" ht="19.5" customHeight="1">
      <c r="A1" s="394" t="s">
        <v>61</v>
      </c>
      <c r="B1" s="75"/>
    </row>
    <row r="2" spans="1:8" ht="28.5" customHeight="1">
      <c r="A2" s="545" t="s">
        <v>120</v>
      </c>
      <c r="B2" s="545"/>
      <c r="C2" s="545"/>
      <c r="D2" s="545"/>
      <c r="E2" s="545"/>
      <c r="F2" s="545"/>
      <c r="G2" s="545"/>
      <c r="H2" s="545"/>
    </row>
    <row r="3" spans="1:8" ht="11.25" customHeight="1" thickBot="1">
      <c r="A3" s="544"/>
      <c r="B3" s="544"/>
      <c r="C3" s="544"/>
    </row>
    <row r="4" spans="1:8" ht="15.75" customHeight="1">
      <c r="A4" s="395"/>
      <c r="B4" s="172"/>
      <c r="C4" s="548" t="s">
        <v>86</v>
      </c>
      <c r="D4" s="549"/>
      <c r="E4" s="549"/>
      <c r="F4" s="549"/>
      <c r="G4" s="549"/>
      <c r="H4" s="550"/>
    </row>
    <row r="5" spans="1:8" ht="17.25" customHeight="1">
      <c r="A5" s="396" t="s">
        <v>12</v>
      </c>
      <c r="B5" s="397" t="s">
        <v>62</v>
      </c>
      <c r="C5" s="552" t="s">
        <v>87</v>
      </c>
      <c r="D5" s="553"/>
      <c r="E5" s="554" t="s">
        <v>88</v>
      </c>
      <c r="F5" s="553"/>
      <c r="G5" s="555" t="s">
        <v>35</v>
      </c>
      <c r="H5" s="546" t="s">
        <v>43</v>
      </c>
    </row>
    <row r="6" spans="1:8" ht="24.75" thickBot="1">
      <c r="A6" s="398"/>
      <c r="B6" s="399"/>
      <c r="C6" s="322" t="s">
        <v>89</v>
      </c>
      <c r="D6" s="400" t="s">
        <v>90</v>
      </c>
      <c r="E6" s="400" t="s">
        <v>90</v>
      </c>
      <c r="F6" s="401" t="s">
        <v>91</v>
      </c>
      <c r="G6" s="556"/>
      <c r="H6" s="547"/>
    </row>
    <row r="7" spans="1:8" ht="15" customHeight="1">
      <c r="A7" s="402">
        <v>1</v>
      </c>
      <c r="B7" s="403" t="s">
        <v>63</v>
      </c>
      <c r="C7" s="404">
        <v>0</v>
      </c>
      <c r="D7" s="405">
        <v>1</v>
      </c>
      <c r="E7" s="123">
        <v>1</v>
      </c>
      <c r="F7" s="123">
        <v>82</v>
      </c>
      <c r="G7" s="195">
        <v>84</v>
      </c>
      <c r="H7" s="406">
        <v>3.2990338543712199E-3</v>
      </c>
    </row>
    <row r="8" spans="1:8" ht="15" customHeight="1">
      <c r="A8" s="407">
        <v>2</v>
      </c>
      <c r="B8" s="408" t="s">
        <v>64</v>
      </c>
      <c r="C8" s="223">
        <v>0</v>
      </c>
      <c r="D8" s="118">
        <v>0</v>
      </c>
      <c r="E8" s="122">
        <v>0</v>
      </c>
      <c r="F8" s="122">
        <v>22</v>
      </c>
      <c r="G8" s="195">
        <v>22</v>
      </c>
      <c r="H8" s="409">
        <v>8.6403267614484328E-4</v>
      </c>
    </row>
    <row r="9" spans="1:8" ht="15" customHeight="1">
      <c r="A9" s="407">
        <v>3</v>
      </c>
      <c r="B9" s="408" t="s">
        <v>65</v>
      </c>
      <c r="C9" s="223">
        <v>23</v>
      </c>
      <c r="D9" s="118">
        <v>0</v>
      </c>
      <c r="E9" s="122">
        <v>4</v>
      </c>
      <c r="F9" s="122">
        <v>918</v>
      </c>
      <c r="G9" s="195">
        <v>945</v>
      </c>
      <c r="H9" s="409">
        <v>3.7114130861676226E-2</v>
      </c>
    </row>
    <row r="10" spans="1:8" ht="15" customHeight="1">
      <c r="A10" s="407">
        <v>4</v>
      </c>
      <c r="B10" s="408" t="s">
        <v>66</v>
      </c>
      <c r="C10" s="179">
        <v>0</v>
      </c>
      <c r="D10" s="129">
        <v>0</v>
      </c>
      <c r="E10" s="130">
        <v>0</v>
      </c>
      <c r="F10" s="122">
        <v>7</v>
      </c>
      <c r="G10" s="195">
        <v>7</v>
      </c>
      <c r="H10" s="409">
        <v>2.7491948786426834E-4</v>
      </c>
    </row>
    <row r="11" spans="1:8" ht="26.25" customHeight="1">
      <c r="A11" s="407">
        <v>5</v>
      </c>
      <c r="B11" s="408" t="s">
        <v>67</v>
      </c>
      <c r="C11" s="223">
        <v>0</v>
      </c>
      <c r="D11" s="118">
        <v>0</v>
      </c>
      <c r="E11" s="122">
        <v>0</v>
      </c>
      <c r="F11" s="122">
        <v>6</v>
      </c>
      <c r="G11" s="195">
        <v>6</v>
      </c>
      <c r="H11" s="409">
        <v>2.3564527531223E-4</v>
      </c>
    </row>
    <row r="12" spans="1:8" ht="15.75" customHeight="1">
      <c r="A12" s="407">
        <v>6</v>
      </c>
      <c r="B12" s="408" t="s">
        <v>68</v>
      </c>
      <c r="C12" s="179">
        <v>0</v>
      </c>
      <c r="D12" s="118">
        <v>1</v>
      </c>
      <c r="E12" s="122">
        <v>7</v>
      </c>
      <c r="F12" s="122">
        <v>616</v>
      </c>
      <c r="G12" s="195">
        <v>624</v>
      </c>
      <c r="H12" s="409">
        <v>2.4507108632471918E-2</v>
      </c>
    </row>
    <row r="13" spans="1:8" ht="27.75" customHeight="1">
      <c r="A13" s="407">
        <v>7</v>
      </c>
      <c r="B13" s="408" t="s">
        <v>69</v>
      </c>
      <c r="C13" s="179">
        <v>0</v>
      </c>
      <c r="D13" s="118">
        <v>228</v>
      </c>
      <c r="E13" s="122">
        <v>50</v>
      </c>
      <c r="F13" s="122">
        <v>2991</v>
      </c>
      <c r="G13" s="195">
        <v>3269</v>
      </c>
      <c r="H13" s="409">
        <v>0.1283874008326133</v>
      </c>
    </row>
    <row r="14" spans="1:8" ht="15" customHeight="1">
      <c r="A14" s="407">
        <v>8</v>
      </c>
      <c r="B14" s="408" t="s">
        <v>70</v>
      </c>
      <c r="C14" s="179">
        <v>0</v>
      </c>
      <c r="D14" s="118">
        <v>21</v>
      </c>
      <c r="E14" s="118">
        <v>19</v>
      </c>
      <c r="F14" s="122">
        <v>988</v>
      </c>
      <c r="G14" s="195">
        <v>1028</v>
      </c>
      <c r="H14" s="409">
        <v>4.0373890503495408E-2</v>
      </c>
    </row>
    <row r="15" spans="1:8" ht="15" customHeight="1">
      <c r="A15" s="407">
        <v>9</v>
      </c>
      <c r="B15" s="408" t="s">
        <v>71</v>
      </c>
      <c r="C15" s="223">
        <v>0</v>
      </c>
      <c r="D15" s="118">
        <v>3944</v>
      </c>
      <c r="E15" s="122">
        <v>5560</v>
      </c>
      <c r="F15" s="122">
        <v>3635</v>
      </c>
      <c r="G15" s="195">
        <v>13139</v>
      </c>
      <c r="H15" s="409">
        <v>0.51602387872123168</v>
      </c>
    </row>
    <row r="16" spans="1:8" ht="15" customHeight="1">
      <c r="A16" s="407">
        <v>10</v>
      </c>
      <c r="B16" s="408" t="s">
        <v>72</v>
      </c>
      <c r="C16" s="223">
        <v>0</v>
      </c>
      <c r="D16" s="118">
        <v>1</v>
      </c>
      <c r="E16" s="122">
        <v>1</v>
      </c>
      <c r="F16" s="122">
        <v>332</v>
      </c>
      <c r="G16" s="195">
        <v>334</v>
      </c>
      <c r="H16" s="409">
        <v>1.3117586992380803E-2</v>
      </c>
    </row>
    <row r="17" spans="1:8" ht="15" customHeight="1">
      <c r="A17" s="407">
        <v>11</v>
      </c>
      <c r="B17" s="408" t="s">
        <v>73</v>
      </c>
      <c r="C17" s="223">
        <v>0</v>
      </c>
      <c r="D17" s="118">
        <v>0</v>
      </c>
      <c r="E17" s="122">
        <v>1</v>
      </c>
      <c r="F17" s="122">
        <v>984</v>
      </c>
      <c r="G17" s="195">
        <v>985</v>
      </c>
      <c r="H17" s="409">
        <v>3.8685099363757754E-2</v>
      </c>
    </row>
    <row r="18" spans="1:8" ht="15" customHeight="1">
      <c r="A18" s="407">
        <v>12</v>
      </c>
      <c r="B18" s="408" t="s">
        <v>74</v>
      </c>
      <c r="C18" s="223">
        <v>0</v>
      </c>
      <c r="D18" s="118">
        <v>13</v>
      </c>
      <c r="E18" s="122">
        <v>10</v>
      </c>
      <c r="F18" s="122">
        <v>177</v>
      </c>
      <c r="G18" s="195">
        <v>200</v>
      </c>
      <c r="H18" s="409">
        <v>7.8548425104076666E-3</v>
      </c>
    </row>
    <row r="19" spans="1:8" ht="15" customHeight="1">
      <c r="A19" s="407">
        <v>13</v>
      </c>
      <c r="B19" s="408" t="s">
        <v>75</v>
      </c>
      <c r="C19" s="223">
        <v>0</v>
      </c>
      <c r="D19" s="118">
        <v>0</v>
      </c>
      <c r="E19" s="122">
        <v>3</v>
      </c>
      <c r="F19" s="122">
        <v>730</v>
      </c>
      <c r="G19" s="195">
        <v>733</v>
      </c>
      <c r="H19" s="409">
        <v>2.8787997800644095E-2</v>
      </c>
    </row>
    <row r="20" spans="1:8" ht="15" customHeight="1">
      <c r="A20" s="407">
        <v>14</v>
      </c>
      <c r="B20" s="408" t="s">
        <v>76</v>
      </c>
      <c r="C20" s="223">
        <v>0</v>
      </c>
      <c r="D20" s="118">
        <v>52</v>
      </c>
      <c r="E20" s="122">
        <v>28</v>
      </c>
      <c r="F20" s="122">
        <v>893</v>
      </c>
      <c r="G20" s="195">
        <v>973</v>
      </c>
      <c r="H20" s="409">
        <v>3.8213808813133299E-2</v>
      </c>
    </row>
    <row r="21" spans="1:8" ht="15" customHeight="1">
      <c r="A21" s="410">
        <v>15</v>
      </c>
      <c r="B21" s="408" t="s">
        <v>77</v>
      </c>
      <c r="C21" s="223">
        <v>0</v>
      </c>
      <c r="D21" s="118">
        <v>15</v>
      </c>
      <c r="E21" s="122">
        <v>1</v>
      </c>
      <c r="F21" s="122">
        <v>609</v>
      </c>
      <c r="G21" s="195">
        <v>625</v>
      </c>
      <c r="H21" s="409">
        <v>2.4546382845023956E-2</v>
      </c>
    </row>
    <row r="22" spans="1:8" ht="15" customHeight="1">
      <c r="A22" s="407">
        <v>16</v>
      </c>
      <c r="B22" s="408" t="s">
        <v>78</v>
      </c>
      <c r="C22" s="223">
        <v>0</v>
      </c>
      <c r="D22" s="118">
        <v>12</v>
      </c>
      <c r="E22" s="122">
        <v>0</v>
      </c>
      <c r="F22" s="122">
        <v>356</v>
      </c>
      <c r="G22" s="195">
        <v>368</v>
      </c>
      <c r="H22" s="409">
        <v>1.4452910219150105E-2</v>
      </c>
    </row>
    <row r="23" spans="1:8" ht="15" customHeight="1">
      <c r="A23" s="410">
        <v>17</v>
      </c>
      <c r="B23" s="408" t="s">
        <v>79</v>
      </c>
      <c r="C23" s="223">
        <v>0</v>
      </c>
      <c r="D23" s="118">
        <v>0</v>
      </c>
      <c r="E23" s="122">
        <v>2</v>
      </c>
      <c r="F23" s="122">
        <v>268</v>
      </c>
      <c r="G23" s="195">
        <v>270</v>
      </c>
      <c r="H23" s="409">
        <v>1.0604037389050349E-2</v>
      </c>
    </row>
    <row r="24" spans="1:8" ht="15" customHeight="1">
      <c r="A24" s="407">
        <v>18</v>
      </c>
      <c r="B24" s="408" t="s">
        <v>80</v>
      </c>
      <c r="C24" s="223">
        <v>0</v>
      </c>
      <c r="D24" s="118">
        <v>38</v>
      </c>
      <c r="E24" s="122">
        <v>12</v>
      </c>
      <c r="F24" s="122">
        <v>430</v>
      </c>
      <c r="G24" s="195">
        <v>480</v>
      </c>
      <c r="H24" s="409">
        <v>1.88516220249784E-2</v>
      </c>
    </row>
    <row r="25" spans="1:8" ht="15" customHeight="1">
      <c r="A25" s="407">
        <v>19</v>
      </c>
      <c r="B25" s="408" t="s">
        <v>81</v>
      </c>
      <c r="C25" s="223">
        <v>0</v>
      </c>
      <c r="D25" s="118">
        <v>26</v>
      </c>
      <c r="E25" s="122">
        <v>16</v>
      </c>
      <c r="F25" s="122">
        <v>394</v>
      </c>
      <c r="G25" s="195">
        <v>436</v>
      </c>
      <c r="H25" s="409">
        <v>1.7123556672688712E-2</v>
      </c>
    </row>
    <row r="26" spans="1:8" ht="36.75" customHeight="1">
      <c r="A26" s="410">
        <v>20</v>
      </c>
      <c r="B26" s="408" t="s">
        <v>82</v>
      </c>
      <c r="C26" s="223">
        <v>0</v>
      </c>
      <c r="D26" s="118">
        <v>0</v>
      </c>
      <c r="E26" s="122">
        <v>0</v>
      </c>
      <c r="F26" s="122">
        <v>21</v>
      </c>
      <c r="G26" s="195">
        <v>21</v>
      </c>
      <c r="H26" s="409">
        <v>8.2475846359280497E-4</v>
      </c>
    </row>
    <row r="27" spans="1:8" ht="15" customHeight="1">
      <c r="A27" s="407">
        <v>21</v>
      </c>
      <c r="B27" s="408" t="s">
        <v>83</v>
      </c>
      <c r="C27" s="223">
        <v>0</v>
      </c>
      <c r="D27" s="118">
        <v>0</v>
      </c>
      <c r="E27" s="122">
        <v>0</v>
      </c>
      <c r="F27" s="122">
        <v>10</v>
      </c>
      <c r="G27" s="195">
        <v>10</v>
      </c>
      <c r="H27" s="409">
        <v>3.9274212552038333E-4</v>
      </c>
    </row>
    <row r="28" spans="1:8" ht="15" customHeight="1">
      <c r="A28" s="407">
        <v>22</v>
      </c>
      <c r="B28" s="411" t="s">
        <v>84</v>
      </c>
      <c r="C28" s="223">
        <v>0</v>
      </c>
      <c r="D28" s="118">
        <v>9</v>
      </c>
      <c r="E28" s="122">
        <v>11</v>
      </c>
      <c r="F28" s="122">
        <v>866</v>
      </c>
      <c r="G28" s="195">
        <v>886</v>
      </c>
      <c r="H28" s="409">
        <v>3.479695232110596E-2</v>
      </c>
    </row>
    <row r="29" spans="1:8" ht="15" customHeight="1" thickBot="1">
      <c r="A29" s="412">
        <v>23</v>
      </c>
      <c r="B29" s="413" t="s">
        <v>85</v>
      </c>
      <c r="C29" s="414">
        <v>0</v>
      </c>
      <c r="D29" s="133">
        <v>0</v>
      </c>
      <c r="E29" s="415">
        <v>0</v>
      </c>
      <c r="F29" s="415">
        <v>17</v>
      </c>
      <c r="G29" s="195">
        <v>17</v>
      </c>
      <c r="H29" s="416">
        <v>6.6766161338465161E-4</v>
      </c>
    </row>
    <row r="30" spans="1:8" ht="15" customHeight="1" thickBot="1">
      <c r="A30" s="417"/>
      <c r="B30" s="418" t="s">
        <v>35</v>
      </c>
      <c r="C30" s="419">
        <v>23</v>
      </c>
      <c r="D30" s="420">
        <v>4361</v>
      </c>
      <c r="E30" s="420">
        <v>5726</v>
      </c>
      <c r="F30" s="420">
        <v>15352</v>
      </c>
      <c r="G30" s="421">
        <v>25462</v>
      </c>
      <c r="H30" s="422">
        <v>1</v>
      </c>
    </row>
    <row r="31" spans="1:8">
      <c r="A31" s="423"/>
      <c r="B31" s="424"/>
      <c r="C31" s="425"/>
      <c r="D31" s="425"/>
      <c r="E31" s="425"/>
      <c r="F31" s="425"/>
      <c r="G31" s="425"/>
    </row>
    <row r="32" spans="1:8">
      <c r="A32" s="58" t="s">
        <v>121</v>
      </c>
      <c r="G32" s="323" t="s">
        <v>38</v>
      </c>
    </row>
    <row r="33" spans="1:7">
      <c r="A33" s="551">
        <v>44559</v>
      </c>
      <c r="B33" s="551"/>
      <c r="G33" s="225" t="s">
        <v>39</v>
      </c>
    </row>
  </sheetData>
  <mergeCells count="8">
    <mergeCell ref="A3:C3"/>
    <mergeCell ref="A2:H2"/>
    <mergeCell ref="H5:H6"/>
    <mergeCell ref="C4:H4"/>
    <mergeCell ref="A33:B33"/>
    <mergeCell ref="C5:D5"/>
    <mergeCell ref="E5:F5"/>
    <mergeCell ref="G5:G6"/>
  </mergeCells>
  <pageMargins left="0.31496062992125984" right="0.31496062992125984" top="0" bottom="0"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O33"/>
  <sheetViews>
    <sheetView zoomScale="70" zoomScaleNormal="70" workbookViewId="0">
      <selection activeCell="B9" sqref="B9"/>
    </sheetView>
  </sheetViews>
  <sheetFormatPr defaultRowHeight="12"/>
  <cols>
    <col min="1" max="1" width="5.5703125" style="58" customWidth="1"/>
    <col min="2" max="2" width="61.28515625" style="58" customWidth="1"/>
    <col min="3" max="3" width="13.28515625" style="58" customWidth="1"/>
    <col min="4" max="4" width="11.7109375" style="58" customWidth="1"/>
    <col min="5" max="5" width="12" style="58" customWidth="1"/>
    <col min="6" max="6" width="12.28515625" style="58" customWidth="1"/>
    <col min="7" max="7" width="12.7109375" style="58" customWidth="1"/>
    <col min="8" max="8" width="10.42578125" style="58" customWidth="1"/>
    <col min="9" max="16384" width="9.140625" style="58"/>
  </cols>
  <sheetData>
    <row r="1" spans="1:15">
      <c r="A1" s="394" t="s">
        <v>92</v>
      </c>
    </row>
    <row r="2" spans="1:15" ht="27" customHeight="1">
      <c r="A2" s="545" t="s">
        <v>122</v>
      </c>
      <c r="B2" s="545"/>
      <c r="C2" s="545"/>
      <c r="D2" s="545"/>
      <c r="E2" s="545"/>
      <c r="F2" s="545"/>
      <c r="G2" s="545"/>
      <c r="H2" s="545"/>
      <c r="I2" s="545"/>
      <c r="J2" s="545"/>
      <c r="K2" s="545"/>
      <c r="L2" s="545"/>
      <c r="M2" s="545"/>
      <c r="N2" s="545"/>
      <c r="O2" s="545"/>
    </row>
    <row r="3" spans="1:15" ht="9" customHeight="1" thickBot="1">
      <c r="A3" s="544"/>
      <c r="B3" s="544"/>
      <c r="C3" s="544"/>
    </row>
    <row r="4" spans="1:15" ht="15" customHeight="1">
      <c r="A4" s="395"/>
      <c r="B4" s="172"/>
      <c r="C4" s="549" t="s">
        <v>86</v>
      </c>
      <c r="D4" s="549"/>
      <c r="E4" s="549"/>
      <c r="F4" s="549"/>
      <c r="G4" s="549"/>
      <c r="H4" s="550"/>
    </row>
    <row r="5" spans="1:15" ht="15" customHeight="1">
      <c r="A5" s="396" t="s">
        <v>12</v>
      </c>
      <c r="B5" s="397" t="s">
        <v>62</v>
      </c>
      <c r="C5" s="557" t="s">
        <v>87</v>
      </c>
      <c r="D5" s="553"/>
      <c r="E5" s="554" t="s">
        <v>88</v>
      </c>
      <c r="F5" s="553"/>
      <c r="G5" s="555" t="s">
        <v>35</v>
      </c>
      <c r="H5" s="546" t="s">
        <v>43</v>
      </c>
    </row>
    <row r="6" spans="1:15" ht="15" customHeight="1" thickBot="1">
      <c r="A6" s="398"/>
      <c r="B6" s="399"/>
      <c r="C6" s="426" t="s">
        <v>89</v>
      </c>
      <c r="D6" s="400" t="s">
        <v>90</v>
      </c>
      <c r="E6" s="400" t="s">
        <v>90</v>
      </c>
      <c r="F6" s="401" t="s">
        <v>91</v>
      </c>
      <c r="G6" s="556"/>
      <c r="H6" s="547"/>
    </row>
    <row r="7" spans="1:15" ht="15" customHeight="1">
      <c r="A7" s="402">
        <v>1</v>
      </c>
      <c r="B7" s="403" t="s">
        <v>63</v>
      </c>
      <c r="C7" s="404">
        <v>0</v>
      </c>
      <c r="D7" s="223">
        <v>1</v>
      </c>
      <c r="E7" s="123">
        <v>1</v>
      </c>
      <c r="F7" s="123">
        <v>84</v>
      </c>
      <c r="G7" s="405">
        <v>86</v>
      </c>
      <c r="H7" s="319">
        <v>3.4353279539825836E-3</v>
      </c>
    </row>
    <row r="8" spans="1:15" ht="15" customHeight="1">
      <c r="A8" s="407">
        <v>2</v>
      </c>
      <c r="B8" s="408" t="s">
        <v>64</v>
      </c>
      <c r="C8" s="223">
        <v>0</v>
      </c>
      <c r="D8" s="179">
        <v>0</v>
      </c>
      <c r="E8" s="122">
        <v>0</v>
      </c>
      <c r="F8" s="122">
        <v>23</v>
      </c>
      <c r="G8" s="195">
        <v>23</v>
      </c>
      <c r="H8" s="427">
        <v>9.1875049932092355E-4</v>
      </c>
    </row>
    <row r="9" spans="1:15" ht="15" customHeight="1">
      <c r="A9" s="407">
        <v>3</v>
      </c>
      <c r="B9" s="408" t="s">
        <v>65</v>
      </c>
      <c r="C9" s="223">
        <v>19</v>
      </c>
      <c r="D9" s="223">
        <v>0</v>
      </c>
      <c r="E9" s="122">
        <v>4</v>
      </c>
      <c r="F9" s="122">
        <v>930</v>
      </c>
      <c r="G9" s="195">
        <v>953</v>
      </c>
      <c r="H9" s="427">
        <v>3.8068227210993053E-2</v>
      </c>
    </row>
    <row r="10" spans="1:15" ht="15.75" customHeight="1">
      <c r="A10" s="407">
        <v>4</v>
      </c>
      <c r="B10" s="408" t="s">
        <v>66</v>
      </c>
      <c r="C10" s="179">
        <v>0</v>
      </c>
      <c r="D10" s="179">
        <v>0</v>
      </c>
      <c r="E10" s="130">
        <v>0</v>
      </c>
      <c r="F10" s="122">
        <v>7</v>
      </c>
      <c r="G10" s="195">
        <v>7</v>
      </c>
      <c r="H10" s="427">
        <v>2.796197171846289E-4</v>
      </c>
    </row>
    <row r="11" spans="1:15" ht="24.75" customHeight="1">
      <c r="A11" s="407">
        <v>5</v>
      </c>
      <c r="B11" s="408" t="s">
        <v>67</v>
      </c>
      <c r="C11" s="223">
        <v>0</v>
      </c>
      <c r="D11" s="179">
        <v>0</v>
      </c>
      <c r="E11" s="122">
        <v>0</v>
      </c>
      <c r="F11" s="122">
        <v>5</v>
      </c>
      <c r="G11" s="195">
        <v>5</v>
      </c>
      <c r="H11" s="427">
        <v>1.9972836941759207E-4</v>
      </c>
    </row>
    <row r="12" spans="1:15" ht="15" customHeight="1">
      <c r="A12" s="407">
        <v>6</v>
      </c>
      <c r="B12" s="408" t="s">
        <v>68</v>
      </c>
      <c r="C12" s="179">
        <v>0</v>
      </c>
      <c r="D12" s="223">
        <v>1</v>
      </c>
      <c r="E12" s="122">
        <v>11</v>
      </c>
      <c r="F12" s="122">
        <v>635</v>
      </c>
      <c r="G12" s="195">
        <v>647</v>
      </c>
      <c r="H12" s="427">
        <v>2.5844851002636414E-2</v>
      </c>
    </row>
    <row r="13" spans="1:15" ht="25.5" customHeight="1">
      <c r="A13" s="407">
        <v>7</v>
      </c>
      <c r="B13" s="408" t="s">
        <v>69</v>
      </c>
      <c r="C13" s="179">
        <v>0</v>
      </c>
      <c r="D13" s="223">
        <v>222</v>
      </c>
      <c r="E13" s="122">
        <v>49</v>
      </c>
      <c r="F13" s="122">
        <v>2993</v>
      </c>
      <c r="G13" s="195">
        <v>3264</v>
      </c>
      <c r="H13" s="427">
        <v>0.1303826795558041</v>
      </c>
    </row>
    <row r="14" spans="1:15" ht="15" customHeight="1">
      <c r="A14" s="407">
        <v>8</v>
      </c>
      <c r="B14" s="408" t="s">
        <v>70</v>
      </c>
      <c r="C14" s="179">
        <v>0</v>
      </c>
      <c r="D14" s="223">
        <v>21</v>
      </c>
      <c r="E14" s="118">
        <v>18</v>
      </c>
      <c r="F14" s="122">
        <v>952</v>
      </c>
      <c r="G14" s="195">
        <v>991</v>
      </c>
      <c r="H14" s="427">
        <v>3.958616281856675E-2</v>
      </c>
    </row>
    <row r="15" spans="1:15" ht="24.75" customHeight="1">
      <c r="A15" s="407">
        <v>9</v>
      </c>
      <c r="B15" s="408" t="s">
        <v>71</v>
      </c>
      <c r="C15" s="179">
        <v>0</v>
      </c>
      <c r="D15" s="223">
        <v>3989</v>
      </c>
      <c r="E15" s="122">
        <v>5313</v>
      </c>
      <c r="F15" s="122">
        <v>3611</v>
      </c>
      <c r="G15" s="195">
        <v>12913</v>
      </c>
      <c r="H15" s="427">
        <v>0.51581848685787324</v>
      </c>
    </row>
    <row r="16" spans="1:15" ht="15" customHeight="1">
      <c r="A16" s="407">
        <v>10</v>
      </c>
      <c r="B16" s="408" t="s">
        <v>72</v>
      </c>
      <c r="C16" s="223">
        <v>0</v>
      </c>
      <c r="D16" s="223">
        <v>1</v>
      </c>
      <c r="E16" s="122">
        <v>1</v>
      </c>
      <c r="F16" s="122">
        <v>326</v>
      </c>
      <c r="G16" s="195">
        <v>328</v>
      </c>
      <c r="H16" s="427">
        <v>1.310218103379404E-2</v>
      </c>
    </row>
    <row r="17" spans="1:8" ht="15" customHeight="1">
      <c r="A17" s="407">
        <v>11</v>
      </c>
      <c r="B17" s="408" t="s">
        <v>73</v>
      </c>
      <c r="C17" s="223">
        <v>0</v>
      </c>
      <c r="D17" s="223">
        <v>0</v>
      </c>
      <c r="E17" s="122">
        <v>1</v>
      </c>
      <c r="F17" s="122">
        <v>919</v>
      </c>
      <c r="G17" s="195">
        <v>920</v>
      </c>
      <c r="H17" s="427">
        <v>3.6750019972836945E-2</v>
      </c>
    </row>
    <row r="18" spans="1:8" ht="15" customHeight="1">
      <c r="A18" s="407">
        <v>12</v>
      </c>
      <c r="B18" s="408" t="s">
        <v>74</v>
      </c>
      <c r="C18" s="223">
        <v>0</v>
      </c>
      <c r="D18" s="223">
        <v>13</v>
      </c>
      <c r="E18" s="122">
        <v>9</v>
      </c>
      <c r="F18" s="122">
        <v>172</v>
      </c>
      <c r="G18" s="195">
        <v>194</v>
      </c>
      <c r="H18" s="427">
        <v>7.7494607334025727E-3</v>
      </c>
    </row>
    <row r="19" spans="1:8" ht="15" customHeight="1">
      <c r="A19" s="407">
        <v>13</v>
      </c>
      <c r="B19" s="408" t="s">
        <v>75</v>
      </c>
      <c r="C19" s="223">
        <v>0</v>
      </c>
      <c r="D19" s="223">
        <v>0</v>
      </c>
      <c r="E19" s="122">
        <v>3</v>
      </c>
      <c r="F19" s="122">
        <v>741</v>
      </c>
      <c r="G19" s="195">
        <v>744</v>
      </c>
      <c r="H19" s="427">
        <v>2.9719581369337701E-2</v>
      </c>
    </row>
    <row r="20" spans="1:8" ht="15" customHeight="1">
      <c r="A20" s="407">
        <v>14</v>
      </c>
      <c r="B20" s="408" t="s">
        <v>76</v>
      </c>
      <c r="C20" s="223">
        <v>0</v>
      </c>
      <c r="D20" s="223">
        <v>52</v>
      </c>
      <c r="E20" s="122">
        <v>26</v>
      </c>
      <c r="F20" s="122">
        <v>886</v>
      </c>
      <c r="G20" s="195">
        <v>964</v>
      </c>
      <c r="H20" s="427">
        <v>3.850762962371175E-2</v>
      </c>
    </row>
    <row r="21" spans="1:8" ht="15" customHeight="1">
      <c r="A21" s="410">
        <v>15</v>
      </c>
      <c r="B21" s="408" t="s">
        <v>77</v>
      </c>
      <c r="C21" s="223">
        <v>0</v>
      </c>
      <c r="D21" s="223">
        <v>15</v>
      </c>
      <c r="E21" s="122">
        <v>1</v>
      </c>
      <c r="F21" s="122">
        <v>544</v>
      </c>
      <c r="G21" s="195">
        <v>560</v>
      </c>
      <c r="H21" s="427">
        <v>2.2369577374770314E-2</v>
      </c>
    </row>
    <row r="22" spans="1:8" ht="15" customHeight="1">
      <c r="A22" s="407">
        <v>16</v>
      </c>
      <c r="B22" s="408" t="s">
        <v>78</v>
      </c>
      <c r="C22" s="223">
        <v>0</v>
      </c>
      <c r="D22" s="223">
        <v>13</v>
      </c>
      <c r="E22" s="122">
        <v>0</v>
      </c>
      <c r="F22" s="122">
        <v>324</v>
      </c>
      <c r="G22" s="195">
        <v>337</v>
      </c>
      <c r="H22" s="427">
        <v>1.3461692098745705E-2</v>
      </c>
    </row>
    <row r="23" spans="1:8" ht="24" customHeight="1">
      <c r="A23" s="410">
        <v>17</v>
      </c>
      <c r="B23" s="408" t="s">
        <v>79</v>
      </c>
      <c r="C23" s="223">
        <v>0</v>
      </c>
      <c r="D23" s="223">
        <v>0</v>
      </c>
      <c r="E23" s="122">
        <v>2</v>
      </c>
      <c r="F23" s="122">
        <v>258</v>
      </c>
      <c r="G23" s="195">
        <v>260</v>
      </c>
      <c r="H23" s="427">
        <v>1.0385875209714788E-2</v>
      </c>
    </row>
    <row r="24" spans="1:8" ht="15" customHeight="1">
      <c r="A24" s="407">
        <v>18</v>
      </c>
      <c r="B24" s="408" t="s">
        <v>80</v>
      </c>
      <c r="C24" s="223">
        <v>0</v>
      </c>
      <c r="D24" s="223">
        <v>40</v>
      </c>
      <c r="E24" s="122">
        <v>12</v>
      </c>
      <c r="F24" s="122">
        <v>416</v>
      </c>
      <c r="G24" s="195">
        <v>468</v>
      </c>
      <c r="H24" s="427">
        <v>1.869457537748662E-2</v>
      </c>
    </row>
    <row r="25" spans="1:8" ht="15" customHeight="1">
      <c r="A25" s="407">
        <v>19</v>
      </c>
      <c r="B25" s="408" t="s">
        <v>81</v>
      </c>
      <c r="C25" s="223">
        <v>0</v>
      </c>
      <c r="D25" s="223">
        <v>28</v>
      </c>
      <c r="E25" s="122">
        <v>15</v>
      </c>
      <c r="F25" s="122">
        <v>388</v>
      </c>
      <c r="G25" s="195">
        <v>431</v>
      </c>
      <c r="H25" s="427">
        <v>1.7216585443796437E-2</v>
      </c>
    </row>
    <row r="26" spans="1:8" ht="39" customHeight="1">
      <c r="A26" s="410">
        <v>20</v>
      </c>
      <c r="B26" s="408" t="s">
        <v>82</v>
      </c>
      <c r="C26" s="223">
        <v>0</v>
      </c>
      <c r="D26" s="223">
        <v>0</v>
      </c>
      <c r="E26" s="122">
        <v>0</v>
      </c>
      <c r="F26" s="122">
        <v>20</v>
      </c>
      <c r="G26" s="195">
        <v>20</v>
      </c>
      <c r="H26" s="427">
        <v>7.9891347767036827E-4</v>
      </c>
    </row>
    <row r="27" spans="1:8" ht="15" customHeight="1">
      <c r="A27" s="407">
        <v>21</v>
      </c>
      <c r="B27" s="408" t="s">
        <v>83</v>
      </c>
      <c r="C27" s="223">
        <v>0</v>
      </c>
      <c r="D27" s="223">
        <v>0</v>
      </c>
      <c r="E27" s="122">
        <v>0</v>
      </c>
      <c r="F27" s="122">
        <v>10</v>
      </c>
      <c r="G27" s="195">
        <v>10</v>
      </c>
      <c r="H27" s="427">
        <v>3.9945673883518413E-4</v>
      </c>
    </row>
    <row r="28" spans="1:8" ht="15" customHeight="1">
      <c r="A28" s="407">
        <v>22</v>
      </c>
      <c r="B28" s="411" t="s">
        <v>84</v>
      </c>
      <c r="C28" s="223">
        <v>0</v>
      </c>
      <c r="D28" s="223">
        <v>8</v>
      </c>
      <c r="E28" s="122">
        <v>13</v>
      </c>
      <c r="F28" s="122">
        <v>887</v>
      </c>
      <c r="G28" s="195">
        <v>908</v>
      </c>
      <c r="H28" s="427">
        <v>3.6270671886234722E-2</v>
      </c>
    </row>
    <row r="29" spans="1:8" ht="15" customHeight="1" thickBot="1">
      <c r="A29" s="412">
        <v>23</v>
      </c>
      <c r="B29" s="413" t="s">
        <v>85</v>
      </c>
      <c r="C29" s="414">
        <v>0</v>
      </c>
      <c r="D29" s="414">
        <v>0</v>
      </c>
      <c r="E29" s="415">
        <v>0</v>
      </c>
      <c r="F29" s="415">
        <v>1</v>
      </c>
      <c r="G29" s="428">
        <v>1</v>
      </c>
      <c r="H29" s="429">
        <v>3.9945673883518416E-5</v>
      </c>
    </row>
    <row r="30" spans="1:8" ht="15" customHeight="1" thickBot="1">
      <c r="A30" s="417"/>
      <c r="B30" s="418" t="s">
        <v>35</v>
      </c>
      <c r="C30" s="419">
        <v>19</v>
      </c>
      <c r="D30" s="420">
        <v>4404</v>
      </c>
      <c r="E30" s="420">
        <v>5479</v>
      </c>
      <c r="F30" s="420">
        <v>15132</v>
      </c>
      <c r="G30" s="421">
        <v>25034</v>
      </c>
      <c r="H30" s="430">
        <v>0.99999999999999989</v>
      </c>
    </row>
    <row r="31" spans="1:8">
      <c r="A31" s="423"/>
      <c r="B31" s="424"/>
      <c r="C31" s="425"/>
      <c r="D31" s="425"/>
      <c r="E31" s="425"/>
      <c r="F31" s="425"/>
      <c r="G31" s="425"/>
    </row>
    <row r="32" spans="1:8">
      <c r="A32" s="58" t="s">
        <v>121</v>
      </c>
      <c r="G32" s="323" t="s">
        <v>38</v>
      </c>
    </row>
    <row r="33" spans="1:7">
      <c r="A33" s="551">
        <v>44559</v>
      </c>
      <c r="B33" s="551"/>
      <c r="G33" s="225" t="s">
        <v>39</v>
      </c>
    </row>
  </sheetData>
  <mergeCells count="9">
    <mergeCell ref="A2:G2"/>
    <mergeCell ref="H2:O2"/>
    <mergeCell ref="A33:B33"/>
    <mergeCell ref="A3:C3"/>
    <mergeCell ref="C5:D5"/>
    <mergeCell ref="E5:F5"/>
    <mergeCell ref="G5:G6"/>
    <mergeCell ref="H5:H6"/>
    <mergeCell ref="C4:H4"/>
  </mergeCells>
  <pageMargins left="0.31496062992125984" right="0.19685039370078741" top="0.35433070866141736" bottom="0.35433070866141736" header="0.31496062992125984" footer="0.31496062992125984"/>
  <pageSetup paperSize="9" scale="72" orientation="landscape" r:id="rId1"/>
</worksheet>
</file>

<file path=xl/worksheets/sheet9.xml><?xml version="1.0" encoding="utf-8"?>
<worksheet xmlns="http://schemas.openxmlformats.org/spreadsheetml/2006/main" xmlns:r="http://schemas.openxmlformats.org/officeDocument/2006/relationships">
  <dimension ref="A1:O33"/>
  <sheetViews>
    <sheetView zoomScale="80" zoomScaleNormal="80" workbookViewId="0">
      <selection activeCell="C9" sqref="C9"/>
    </sheetView>
  </sheetViews>
  <sheetFormatPr defaultRowHeight="12"/>
  <cols>
    <col min="1" max="1" width="4.85546875" style="58" customWidth="1"/>
    <col min="2" max="2" width="47.140625" style="58" customWidth="1"/>
    <col min="3" max="3" width="14.140625" style="58" customWidth="1"/>
    <col min="4" max="8" width="12.7109375" style="58" customWidth="1"/>
    <col min="9" max="16384" width="9.140625" style="58"/>
  </cols>
  <sheetData>
    <row r="1" spans="1:15">
      <c r="A1" s="394" t="s">
        <v>93</v>
      </c>
    </row>
    <row r="2" spans="1:15" ht="28.5" customHeight="1">
      <c r="A2" s="545" t="s">
        <v>123</v>
      </c>
      <c r="B2" s="545"/>
      <c r="C2" s="545"/>
      <c r="D2" s="545"/>
      <c r="E2" s="545"/>
      <c r="F2" s="545"/>
      <c r="G2" s="545"/>
      <c r="H2" s="545"/>
      <c r="I2" s="545"/>
      <c r="J2" s="545"/>
      <c r="K2" s="545"/>
      <c r="L2" s="545"/>
      <c r="M2" s="545"/>
      <c r="N2" s="545"/>
      <c r="O2" s="545"/>
    </row>
    <row r="3" spans="1:15" ht="11.25" customHeight="1" thickBot="1">
      <c r="A3" s="544"/>
      <c r="B3" s="544"/>
      <c r="C3" s="544"/>
    </row>
    <row r="4" spans="1:15" ht="15" customHeight="1">
      <c r="A4" s="54"/>
      <c r="B4" s="172"/>
      <c r="C4" s="549" t="s">
        <v>86</v>
      </c>
      <c r="D4" s="549"/>
      <c r="E4" s="549"/>
      <c r="F4" s="549"/>
      <c r="G4" s="549"/>
      <c r="H4" s="550"/>
    </row>
    <row r="5" spans="1:15" ht="15" customHeight="1">
      <c r="A5" s="431" t="s">
        <v>12</v>
      </c>
      <c r="B5" s="397" t="s">
        <v>62</v>
      </c>
      <c r="C5" s="557" t="s">
        <v>87</v>
      </c>
      <c r="D5" s="553"/>
      <c r="E5" s="554" t="s">
        <v>88</v>
      </c>
      <c r="F5" s="553"/>
      <c r="G5" s="555" t="s">
        <v>35</v>
      </c>
      <c r="H5" s="546" t="s">
        <v>43</v>
      </c>
    </row>
    <row r="6" spans="1:15" ht="25.5" customHeight="1" thickBot="1">
      <c r="A6" s="432"/>
      <c r="B6" s="399"/>
      <c r="C6" s="433" t="s">
        <v>89</v>
      </c>
      <c r="D6" s="400" t="s">
        <v>90</v>
      </c>
      <c r="E6" s="400" t="s">
        <v>90</v>
      </c>
      <c r="F6" s="401" t="s">
        <v>91</v>
      </c>
      <c r="G6" s="556"/>
      <c r="H6" s="547"/>
    </row>
    <row r="7" spans="1:15" ht="15" customHeight="1">
      <c r="A7" s="434">
        <v>1</v>
      </c>
      <c r="B7" s="403" t="s">
        <v>63</v>
      </c>
      <c r="C7" s="404">
        <v>0</v>
      </c>
      <c r="D7" s="404">
        <v>1</v>
      </c>
      <c r="E7" s="123">
        <v>1</v>
      </c>
      <c r="F7" s="123">
        <v>87</v>
      </c>
      <c r="G7" s="195">
        <v>89</v>
      </c>
      <c r="H7" s="318">
        <v>2.8044745549078306E-3</v>
      </c>
    </row>
    <row r="8" spans="1:15" ht="15" customHeight="1">
      <c r="A8" s="411">
        <v>2</v>
      </c>
      <c r="B8" s="408" t="s">
        <v>64</v>
      </c>
      <c r="C8" s="223">
        <v>0</v>
      </c>
      <c r="D8" s="223">
        <v>0</v>
      </c>
      <c r="E8" s="122">
        <v>0</v>
      </c>
      <c r="F8" s="122">
        <v>26</v>
      </c>
      <c r="G8" s="195">
        <v>26</v>
      </c>
      <c r="H8" s="427">
        <v>8.192847014337482E-4</v>
      </c>
    </row>
    <row r="9" spans="1:15" ht="15" customHeight="1">
      <c r="A9" s="411">
        <v>3</v>
      </c>
      <c r="B9" s="408" t="s">
        <v>65</v>
      </c>
      <c r="C9" s="223">
        <v>22</v>
      </c>
      <c r="D9" s="118">
        <v>0</v>
      </c>
      <c r="E9" s="122">
        <v>1</v>
      </c>
      <c r="F9" s="122">
        <v>980</v>
      </c>
      <c r="G9" s="195">
        <v>1003</v>
      </c>
      <c r="H9" s="427">
        <v>3.1605482905309595E-2</v>
      </c>
    </row>
    <row r="10" spans="1:15" ht="14.25" customHeight="1">
      <c r="A10" s="411">
        <v>4</v>
      </c>
      <c r="B10" s="408" t="s">
        <v>66</v>
      </c>
      <c r="C10" s="179">
        <v>0</v>
      </c>
      <c r="D10" s="179">
        <v>0</v>
      </c>
      <c r="E10" s="130">
        <v>0</v>
      </c>
      <c r="F10" s="122">
        <v>7</v>
      </c>
      <c r="G10" s="195">
        <v>7</v>
      </c>
      <c r="H10" s="427">
        <v>2.2057665038600915E-4</v>
      </c>
    </row>
    <row r="11" spans="1:15" ht="27.75" customHeight="1">
      <c r="A11" s="411">
        <v>5</v>
      </c>
      <c r="B11" s="408" t="s">
        <v>67</v>
      </c>
      <c r="C11" s="223">
        <v>0</v>
      </c>
      <c r="D11" s="223">
        <v>0</v>
      </c>
      <c r="E11" s="122">
        <v>0</v>
      </c>
      <c r="F11" s="122">
        <v>6</v>
      </c>
      <c r="G11" s="195">
        <v>6</v>
      </c>
      <c r="H11" s="427">
        <v>1.8906570033086498E-4</v>
      </c>
    </row>
    <row r="12" spans="1:15" ht="15" customHeight="1">
      <c r="A12" s="411">
        <v>6</v>
      </c>
      <c r="B12" s="408" t="s">
        <v>68</v>
      </c>
      <c r="C12" s="179">
        <v>0</v>
      </c>
      <c r="D12" s="223">
        <v>6</v>
      </c>
      <c r="E12" s="122">
        <v>10</v>
      </c>
      <c r="F12" s="122">
        <v>736</v>
      </c>
      <c r="G12" s="195">
        <v>752</v>
      </c>
      <c r="H12" s="427">
        <v>2.369623444146841E-2</v>
      </c>
    </row>
    <row r="13" spans="1:15" ht="27.75" customHeight="1">
      <c r="A13" s="411">
        <v>7</v>
      </c>
      <c r="B13" s="408" t="s">
        <v>69</v>
      </c>
      <c r="C13" s="179">
        <v>0</v>
      </c>
      <c r="D13" s="223">
        <v>280</v>
      </c>
      <c r="E13" s="122">
        <v>47</v>
      </c>
      <c r="F13" s="122">
        <v>3211</v>
      </c>
      <c r="G13" s="195">
        <v>3538</v>
      </c>
      <c r="H13" s="427">
        <v>0.11148574129510004</v>
      </c>
    </row>
    <row r="14" spans="1:15" ht="15" customHeight="1">
      <c r="A14" s="411">
        <v>8</v>
      </c>
      <c r="B14" s="408" t="s">
        <v>70</v>
      </c>
      <c r="C14" s="179">
        <v>0</v>
      </c>
      <c r="D14" s="223">
        <v>22</v>
      </c>
      <c r="E14" s="118">
        <v>17</v>
      </c>
      <c r="F14" s="122">
        <v>949</v>
      </c>
      <c r="G14" s="195">
        <v>988</v>
      </c>
      <c r="H14" s="427">
        <v>3.1132818654482433E-2</v>
      </c>
    </row>
    <row r="15" spans="1:15" ht="25.5" customHeight="1">
      <c r="A15" s="411">
        <v>9</v>
      </c>
      <c r="B15" s="408" t="s">
        <v>71</v>
      </c>
      <c r="C15" s="179">
        <v>0</v>
      </c>
      <c r="D15" s="223">
        <v>10197</v>
      </c>
      <c r="E15" s="122">
        <v>4989</v>
      </c>
      <c r="F15" s="122">
        <v>3671</v>
      </c>
      <c r="G15" s="195">
        <v>18857</v>
      </c>
      <c r="H15" s="427">
        <v>0.59420198518985345</v>
      </c>
    </row>
    <row r="16" spans="1:15" ht="15" customHeight="1">
      <c r="A16" s="411" t="s">
        <v>138</v>
      </c>
      <c r="B16" s="408" t="s">
        <v>72</v>
      </c>
      <c r="C16" s="223">
        <v>0</v>
      </c>
      <c r="D16" s="223">
        <v>1</v>
      </c>
      <c r="E16" s="122">
        <v>1</v>
      </c>
      <c r="F16" s="122">
        <v>363</v>
      </c>
      <c r="G16" s="195">
        <v>365</v>
      </c>
      <c r="H16" s="427">
        <v>1.150149677012762E-2</v>
      </c>
    </row>
    <row r="17" spans="1:8" ht="15" customHeight="1">
      <c r="A17" s="411">
        <v>11</v>
      </c>
      <c r="B17" s="408" t="s">
        <v>73</v>
      </c>
      <c r="C17" s="223">
        <v>0</v>
      </c>
      <c r="D17" s="223">
        <v>0</v>
      </c>
      <c r="E17" s="122">
        <v>1</v>
      </c>
      <c r="F17" s="122">
        <v>914</v>
      </c>
      <c r="G17" s="195">
        <v>915</v>
      </c>
      <c r="H17" s="427">
        <v>2.883251930045691E-2</v>
      </c>
    </row>
    <row r="18" spans="1:8" ht="15" customHeight="1">
      <c r="A18" s="411">
        <v>12</v>
      </c>
      <c r="B18" s="408" t="s">
        <v>74</v>
      </c>
      <c r="C18" s="223">
        <v>0</v>
      </c>
      <c r="D18" s="223">
        <v>26</v>
      </c>
      <c r="E18" s="122">
        <v>8</v>
      </c>
      <c r="F18" s="122">
        <v>182</v>
      </c>
      <c r="G18" s="195">
        <v>216</v>
      </c>
      <c r="H18" s="427">
        <v>6.8063652119111388E-3</v>
      </c>
    </row>
    <row r="19" spans="1:8" ht="15" customHeight="1">
      <c r="A19" s="411">
        <v>13</v>
      </c>
      <c r="B19" s="408" t="s">
        <v>75</v>
      </c>
      <c r="C19" s="223">
        <v>0</v>
      </c>
      <c r="D19" s="223">
        <v>0</v>
      </c>
      <c r="E19" s="122">
        <v>3</v>
      </c>
      <c r="F19" s="122">
        <v>834</v>
      </c>
      <c r="G19" s="195">
        <v>837</v>
      </c>
      <c r="H19" s="427">
        <v>2.6374665196155663E-2</v>
      </c>
    </row>
    <row r="20" spans="1:8" ht="15" customHeight="1">
      <c r="A20" s="411">
        <v>14</v>
      </c>
      <c r="B20" s="408" t="s">
        <v>76</v>
      </c>
      <c r="C20" s="223">
        <v>0</v>
      </c>
      <c r="D20" s="223">
        <v>55</v>
      </c>
      <c r="E20" s="122">
        <v>26</v>
      </c>
      <c r="F20" s="122">
        <v>901</v>
      </c>
      <c r="G20" s="195">
        <v>982</v>
      </c>
      <c r="H20" s="427">
        <v>3.0943752954151568E-2</v>
      </c>
    </row>
    <row r="21" spans="1:8" ht="15" customHeight="1">
      <c r="A21" s="435">
        <v>15</v>
      </c>
      <c r="B21" s="408" t="s">
        <v>77</v>
      </c>
      <c r="C21" s="223">
        <v>0</v>
      </c>
      <c r="D21" s="223">
        <v>15</v>
      </c>
      <c r="E21" s="122">
        <v>1</v>
      </c>
      <c r="F21" s="122">
        <v>542</v>
      </c>
      <c r="G21" s="195">
        <v>558</v>
      </c>
      <c r="H21" s="427">
        <v>1.7583110130770442E-2</v>
      </c>
    </row>
    <row r="22" spans="1:8" ht="15" customHeight="1">
      <c r="A22" s="411">
        <v>16</v>
      </c>
      <c r="B22" s="408" t="s">
        <v>78</v>
      </c>
      <c r="C22" s="223">
        <v>0</v>
      </c>
      <c r="D22" s="223">
        <v>14</v>
      </c>
      <c r="E22" s="122">
        <v>0</v>
      </c>
      <c r="F22" s="122">
        <v>343</v>
      </c>
      <c r="G22" s="195">
        <v>357</v>
      </c>
      <c r="H22" s="427">
        <v>1.1249409169686466E-2</v>
      </c>
    </row>
    <row r="23" spans="1:8" ht="24.75" customHeight="1">
      <c r="A23" s="435">
        <v>17</v>
      </c>
      <c r="B23" s="408" t="s">
        <v>79</v>
      </c>
      <c r="C23" s="223">
        <v>0</v>
      </c>
      <c r="D23" s="223">
        <v>1</v>
      </c>
      <c r="E23" s="122">
        <v>2</v>
      </c>
      <c r="F23" s="122">
        <v>276</v>
      </c>
      <c r="G23" s="195">
        <v>279</v>
      </c>
      <c r="H23" s="427">
        <v>8.7915550653852211E-3</v>
      </c>
    </row>
    <row r="24" spans="1:8" ht="15.75" customHeight="1">
      <c r="A24" s="411">
        <v>18</v>
      </c>
      <c r="B24" s="408" t="s">
        <v>80</v>
      </c>
      <c r="C24" s="223">
        <v>0</v>
      </c>
      <c r="D24" s="223">
        <v>42</v>
      </c>
      <c r="E24" s="122">
        <v>12</v>
      </c>
      <c r="F24" s="122">
        <v>445</v>
      </c>
      <c r="G24" s="195">
        <v>499</v>
      </c>
      <c r="H24" s="427">
        <v>1.5723964077516937E-2</v>
      </c>
    </row>
    <row r="25" spans="1:8" ht="13.5" customHeight="1">
      <c r="A25" s="411">
        <v>19</v>
      </c>
      <c r="B25" s="408" t="s">
        <v>81</v>
      </c>
      <c r="C25" s="223">
        <v>0</v>
      </c>
      <c r="D25" s="223">
        <v>11</v>
      </c>
      <c r="E25" s="122">
        <v>15</v>
      </c>
      <c r="F25" s="122">
        <v>437</v>
      </c>
      <c r="G25" s="195">
        <v>463</v>
      </c>
      <c r="H25" s="427">
        <v>1.4589569875531748E-2</v>
      </c>
    </row>
    <row r="26" spans="1:8" ht="36.75" customHeight="1">
      <c r="A26" s="435">
        <v>20</v>
      </c>
      <c r="B26" s="408" t="s">
        <v>82</v>
      </c>
      <c r="C26" s="223">
        <v>0</v>
      </c>
      <c r="D26" s="223">
        <v>0</v>
      </c>
      <c r="E26" s="122">
        <v>0</v>
      </c>
      <c r="F26" s="122">
        <v>23</v>
      </c>
      <c r="G26" s="195">
        <v>23</v>
      </c>
      <c r="H26" s="427">
        <v>7.2475185126831575E-4</v>
      </c>
    </row>
    <row r="27" spans="1:8" ht="15.75" customHeight="1">
      <c r="A27" s="411">
        <v>21</v>
      </c>
      <c r="B27" s="408" t="s">
        <v>83</v>
      </c>
      <c r="C27" s="223">
        <v>0</v>
      </c>
      <c r="D27" s="223">
        <v>0</v>
      </c>
      <c r="E27" s="122">
        <v>0</v>
      </c>
      <c r="F27" s="122">
        <v>11</v>
      </c>
      <c r="G27" s="195">
        <v>11</v>
      </c>
      <c r="H27" s="427">
        <v>3.466204506065858E-4</v>
      </c>
    </row>
    <row r="28" spans="1:8" ht="15.75" customHeight="1">
      <c r="A28" s="411">
        <v>22</v>
      </c>
      <c r="B28" s="411" t="s">
        <v>84</v>
      </c>
      <c r="C28" s="223">
        <v>0</v>
      </c>
      <c r="D28" s="223">
        <v>10</v>
      </c>
      <c r="E28" s="122">
        <v>10</v>
      </c>
      <c r="F28" s="122">
        <v>940</v>
      </c>
      <c r="G28" s="195">
        <v>960</v>
      </c>
      <c r="H28" s="427">
        <v>3.0250512052938397E-2</v>
      </c>
    </row>
    <row r="29" spans="1:8" ht="15.75" customHeight="1" thickBot="1">
      <c r="A29" s="413">
        <v>23</v>
      </c>
      <c r="B29" s="413" t="s">
        <v>85</v>
      </c>
      <c r="C29" s="414">
        <v>0</v>
      </c>
      <c r="D29" s="414">
        <v>0</v>
      </c>
      <c r="E29" s="415">
        <v>0</v>
      </c>
      <c r="F29" s="415">
        <v>4</v>
      </c>
      <c r="G29" s="428">
        <v>4</v>
      </c>
      <c r="H29" s="321">
        <v>1.2604380022057665E-4</v>
      </c>
    </row>
    <row r="30" spans="1:8" ht="12.75" customHeight="1" thickBot="1">
      <c r="A30" s="417"/>
      <c r="B30" s="418" t="s">
        <v>35</v>
      </c>
      <c r="C30" s="419">
        <v>22</v>
      </c>
      <c r="D30" s="420">
        <v>10681</v>
      </c>
      <c r="E30" s="420">
        <v>5144</v>
      </c>
      <c r="F30" s="420">
        <v>15888</v>
      </c>
      <c r="G30" s="421">
        <v>31735</v>
      </c>
      <c r="H30" s="436">
        <v>0.99999999999999978</v>
      </c>
    </row>
    <row r="31" spans="1:8">
      <c r="A31" s="423"/>
      <c r="B31" s="424"/>
      <c r="C31" s="425"/>
      <c r="D31" s="425"/>
      <c r="E31" s="425"/>
      <c r="F31" s="425"/>
      <c r="G31" s="425"/>
    </row>
    <row r="32" spans="1:8">
      <c r="A32" s="58" t="s">
        <v>121</v>
      </c>
      <c r="G32" s="323" t="s">
        <v>38</v>
      </c>
    </row>
    <row r="33" spans="1:7">
      <c r="A33" s="551">
        <v>44559</v>
      </c>
      <c r="B33" s="551"/>
      <c r="G33" s="225" t="s">
        <v>39</v>
      </c>
    </row>
  </sheetData>
  <mergeCells count="9">
    <mergeCell ref="A33:B33"/>
    <mergeCell ref="H2:O2"/>
    <mergeCell ref="A3:C3"/>
    <mergeCell ref="C5:D5"/>
    <mergeCell ref="E5:F5"/>
    <mergeCell ref="G5:G6"/>
    <mergeCell ref="A2:G2"/>
    <mergeCell ref="C4:H4"/>
    <mergeCell ref="H5:H6"/>
  </mergeCells>
  <pageMargins left="0.31496062992125984" right="0.31496062992125984" top="0.35433070866141736" bottom="0.15748031496062992"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appl. by district, sex, month</vt:lpstr>
      <vt:lpstr>appl. by dinstrict, month 19,20</vt:lpstr>
      <vt:lpstr>applicants by sex, month 19,20</vt:lpstr>
      <vt:lpstr>appl. by month 1995-2020</vt:lpstr>
      <vt:lpstr>benef. by month, com 19-20</vt:lpstr>
      <vt:lpstr>benef. amount by month 11-20</vt:lpstr>
      <vt:lpstr>by ec activity 01.20</vt:lpstr>
      <vt:lpstr>by ec.activity 02.20</vt:lpstr>
      <vt:lpstr>by ec.activity 03.20</vt:lpstr>
      <vt:lpstr>by ec.activity 04.20</vt:lpstr>
      <vt:lpstr>by ec.activity 05.20</vt:lpstr>
      <vt:lpstr>by ec.activity 06.20</vt:lpstr>
      <vt:lpstr>by ec.activity 07.20</vt:lpstr>
      <vt:lpstr>by ec.activity 08.20</vt:lpstr>
      <vt:lpstr>by ec.activity 09.20</vt:lpstr>
      <vt:lpstr>by ec.activity 10.20</vt:lpstr>
      <vt:lpstr>by ec.activity 11.20</vt:lpstr>
      <vt:lpstr>by ec.activity 12.20</vt:lpstr>
      <vt:lpstr>Sheet1</vt:lpstr>
      <vt:lpstr>'by ec.activity 12.20'!Print_Area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mailia</cp:lastModifiedBy>
  <cp:lastPrinted>2022-01-13T10:05:38Z</cp:lastPrinted>
  <dcterms:created xsi:type="dcterms:W3CDTF">1999-12-20T10:51:55Z</dcterms:created>
  <dcterms:modified xsi:type="dcterms:W3CDTF">2022-01-13T10:05:44Z</dcterms:modified>
</cp:coreProperties>
</file>