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540" windowHeight="50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3" i="1"/>
  <c r="B14"/>
  <c r="G14" s="1"/>
  <c r="B15" s="1"/>
  <c r="G15" s="1"/>
  <c r="B16" s="1"/>
  <c r="G16" s="1"/>
  <c r="B17" s="1"/>
  <c r="G17" s="1"/>
  <c r="B18" s="1"/>
  <c r="G18" s="1"/>
  <c r="B19" s="1"/>
  <c r="G19" s="1"/>
  <c r="B20" s="1"/>
  <c r="G20" s="1"/>
  <c r="B21" s="1"/>
  <c r="G21" s="1"/>
  <c r="B22" s="1"/>
  <c r="G22" s="1"/>
  <c r="B23" s="1"/>
  <c r="G23" s="1"/>
  <c r="B13"/>
  <c r="G12"/>
  <c r="F21"/>
  <c r="E22"/>
  <c r="D25" l="1"/>
  <c r="E25"/>
  <c r="F25"/>
  <c r="C19"/>
  <c r="C13"/>
  <c r="C14"/>
  <c r="C25"/>
  <c r="L23"/>
  <c r="L25" s="1"/>
  <c r="K23"/>
  <c r="K25" s="1"/>
  <c r="J23"/>
  <c r="J25" s="1"/>
  <c r="I23"/>
  <c r="I25" s="1"/>
  <c r="H12"/>
  <c r="M12" s="1"/>
  <c r="H13" s="1"/>
  <c r="M13" s="1"/>
  <c r="H14" s="1"/>
  <c r="M14" s="1"/>
  <c r="H15" s="1"/>
  <c r="M15" s="1"/>
  <c r="H16" s="1"/>
  <c r="M16" s="1"/>
  <c r="H17" s="1"/>
  <c r="M17" s="1"/>
  <c r="H18" s="1"/>
  <c r="M18" s="1"/>
  <c r="H19" s="1"/>
  <c r="M19" s="1"/>
  <c r="H20" s="1"/>
  <c r="M20" s="1"/>
  <c r="H21" s="1"/>
  <c r="M21" s="1"/>
  <c r="H22" s="1"/>
  <c r="M22" s="1"/>
  <c r="H23" s="1"/>
  <c r="M23" s="1"/>
</calcChain>
</file>

<file path=xl/sharedStrings.xml><?xml version="1.0" encoding="utf-8"?>
<sst xmlns="http://schemas.openxmlformats.org/spreadsheetml/2006/main" count="55" uniqueCount="33">
  <si>
    <t>ΤΑΜΕΙΟ ΓΙΑ ΠΛΕΟΝΑΖΟΝ ΠΡΟΣΩΠΙΚΟ</t>
  </si>
  <si>
    <t>ΜΗΝΑΣ</t>
  </si>
  <si>
    <t>ΑΥΓΟΥΣΤΟΣ</t>
  </si>
  <si>
    <t>αρχή του μήνα</t>
  </si>
  <si>
    <t xml:space="preserve">Αιτήσεις που </t>
  </si>
  <si>
    <t>υποβλήθηκαν</t>
  </si>
  <si>
    <t xml:space="preserve">Ποσό που </t>
  </si>
  <si>
    <t>πληρώθηκε</t>
  </si>
  <si>
    <t>τέλος του μήνα</t>
  </si>
  <si>
    <t>ΣΥΝΟΛΟ</t>
  </si>
  <si>
    <t>-</t>
  </si>
  <si>
    <t>εκκρεμούσαν</t>
  </si>
  <si>
    <t>Αιτήσεις που</t>
  </si>
  <si>
    <t>ΚΛΑΔΟΣ ΣΤΑΤΙΣΤΙΚΗΣ</t>
  </si>
  <si>
    <t>ΥΠΗΡΕΣΙΕΣ ΚΟΙΝΩΝΙΚΩΝ ΑΣΦΑΛΙΣΕΩΝ</t>
  </si>
  <si>
    <t xml:space="preserve">ΙΑΝΟΥΑΡΙΟΣ </t>
  </si>
  <si>
    <t>ΦΕΒΡΟΥΑΡΙΟΣ</t>
  </si>
  <si>
    <t>ΜΑΡΤΙΟΣ</t>
  </si>
  <si>
    <t>ΑΠΡΙΛΙΟΣ</t>
  </si>
  <si>
    <t>ΜΑΪΟΣ</t>
  </si>
  <si>
    <t>ΙΟΥΝΙΟΣ</t>
  </si>
  <si>
    <t>ΙΟΥΛΙΟΣ</t>
  </si>
  <si>
    <t>ΣΕΠΤΕΜΒΡΙΟΣ</t>
  </si>
  <si>
    <t>ΟΚΤΩΒΡΙΟΣ</t>
  </si>
  <si>
    <t>ΝΟΕΜΒΡΙΟΣ</t>
  </si>
  <si>
    <t>ΔΕΚΕΜΒΡΙΟΣ</t>
  </si>
  <si>
    <t>REDUNDANCYB</t>
  </si>
  <si>
    <t>€</t>
  </si>
  <si>
    <t>Πίνακας που δείχνει τις αιτήσεις για πληρωμή λόγω πλεονασμού που εκκρεμούσαν στην αρχή του μήνα, τις αιτήσεις που υποβλήθηκαν, εγκρίθηκαν ή</t>
  </si>
  <si>
    <t>εγκρίθηκαν*</t>
  </si>
  <si>
    <t>απορρίφθηκαν*</t>
  </si>
  <si>
    <t>* Διευκρινίζεται ότι οι αιτήσεις που εγκρίθηκαν ή απορρίφθηκαν ένα συγκεκριμένο μήνα δεν αντιστοιχούν στις υποβληθείσες αιτήσεις του ίδιου μήνα.</t>
  </si>
  <si>
    <t>απορρίφθηκαν και το ποσό που πληρώθηκε κατά την περίοδο Ιανουαρίου - Δεκεμβρίου 2010, σε σύγκριση με την αντίστοιχη περίοδο του 2009 κατά μήνα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</si>
</sst>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5" formatCode="[$-408]d\-mmm\-yy;@"/>
  </numFmts>
  <fonts count="11">
    <font>
      <sz val="10"/>
      <name val="Arial"/>
      <charset val="161"/>
    </font>
    <font>
      <sz val="8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  <font>
      <b/>
      <i/>
      <u/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1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 applyAlignment="1">
      <alignment horizontal="left"/>
    </xf>
    <xf numFmtId="1" fontId="1" fillId="0" borderId="1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4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0" borderId="9" xfId="0" applyBorder="1"/>
    <xf numFmtId="164" fontId="0" fillId="0" borderId="15" xfId="0" applyNumberFormat="1" applyBorder="1"/>
    <xf numFmtId="0" fontId="10" fillId="0" borderId="0" xfId="0" applyFont="1"/>
    <xf numFmtId="164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D1" workbookViewId="0">
      <selection activeCell="L1" sqref="L1:M1"/>
    </sheetView>
  </sheetViews>
  <sheetFormatPr defaultRowHeight="12.75"/>
  <cols>
    <col min="1" max="1" width="11.140625" customWidth="1"/>
    <col min="2" max="2" width="10.5703125" customWidth="1"/>
    <col min="3" max="3" width="10.42578125" customWidth="1"/>
    <col min="4" max="4" width="9.7109375" customWidth="1"/>
    <col min="5" max="5" width="12.85546875" customWidth="1"/>
    <col min="6" max="7" width="10.85546875" customWidth="1"/>
    <col min="8" max="8" width="10.42578125" customWidth="1"/>
    <col min="9" max="9" width="10.5703125" customWidth="1"/>
    <col min="10" max="10" width="9.5703125" customWidth="1"/>
    <col min="11" max="11" width="12.7109375" customWidth="1"/>
    <col min="12" max="12" width="12.140625" bestFit="1" customWidth="1"/>
    <col min="13" max="13" width="10.85546875" customWidth="1"/>
  </cols>
  <sheetData>
    <row r="1" spans="1:13" s="30" customFormat="1">
      <c r="A1" s="25"/>
      <c r="D1" s="31"/>
      <c r="F1" s="25" t="s">
        <v>0</v>
      </c>
      <c r="L1" s="60"/>
      <c r="M1" s="60"/>
    </row>
    <row r="2" spans="1:13" s="30" customFormat="1"/>
    <row r="3" spans="1:13" s="30" customForma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30" customFormat="1">
      <c r="A4" s="62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 thickBot="1">
      <c r="A7" s="11"/>
      <c r="B7" s="63">
        <v>2009</v>
      </c>
      <c r="C7" s="64"/>
      <c r="D7" s="64"/>
      <c r="E7" s="64"/>
      <c r="F7" s="64"/>
      <c r="G7" s="65"/>
      <c r="H7" s="63">
        <v>2010</v>
      </c>
      <c r="I7" s="64"/>
      <c r="J7" s="64"/>
      <c r="K7" s="64"/>
      <c r="L7" s="64"/>
      <c r="M7" s="65"/>
    </row>
    <row r="8" spans="1:13">
      <c r="A8" s="12"/>
      <c r="B8" s="36" t="s">
        <v>4</v>
      </c>
      <c r="C8" s="37" t="s">
        <v>4</v>
      </c>
      <c r="D8" s="38" t="s">
        <v>4</v>
      </c>
      <c r="E8" s="37" t="s">
        <v>6</v>
      </c>
      <c r="F8" s="37" t="s">
        <v>4</v>
      </c>
      <c r="G8" s="39" t="s">
        <v>12</v>
      </c>
      <c r="H8" s="36" t="s">
        <v>4</v>
      </c>
      <c r="I8" s="37" t="s">
        <v>4</v>
      </c>
      <c r="J8" s="38" t="s">
        <v>4</v>
      </c>
      <c r="K8" s="37" t="s">
        <v>6</v>
      </c>
      <c r="L8" s="37" t="s">
        <v>4</v>
      </c>
      <c r="M8" s="39" t="s">
        <v>12</v>
      </c>
    </row>
    <row r="9" spans="1:13">
      <c r="A9" s="32" t="s">
        <v>1</v>
      </c>
      <c r="B9" s="40" t="s">
        <v>11</v>
      </c>
      <c r="C9" s="41" t="s">
        <v>5</v>
      </c>
      <c r="D9" s="41" t="s">
        <v>29</v>
      </c>
      <c r="E9" s="41" t="s">
        <v>7</v>
      </c>
      <c r="F9" s="41" t="s">
        <v>30</v>
      </c>
      <c r="G9" s="42" t="s">
        <v>11</v>
      </c>
      <c r="H9" s="40" t="s">
        <v>11</v>
      </c>
      <c r="I9" s="41" t="s">
        <v>5</v>
      </c>
      <c r="J9" s="41" t="s">
        <v>29</v>
      </c>
      <c r="K9" s="41" t="s">
        <v>7</v>
      </c>
      <c r="L9" s="41" t="s">
        <v>30</v>
      </c>
      <c r="M9" s="42" t="s">
        <v>11</v>
      </c>
    </row>
    <row r="10" spans="1:13">
      <c r="A10" s="13"/>
      <c r="B10" s="40" t="s">
        <v>3</v>
      </c>
      <c r="C10" s="43"/>
      <c r="D10" s="44"/>
      <c r="E10" s="41" t="s">
        <v>27</v>
      </c>
      <c r="F10" s="44"/>
      <c r="G10" s="42" t="s">
        <v>8</v>
      </c>
      <c r="H10" s="40" t="s">
        <v>3</v>
      </c>
      <c r="I10" s="43"/>
      <c r="J10" s="44"/>
      <c r="K10" s="41" t="s">
        <v>27</v>
      </c>
      <c r="L10" s="44"/>
      <c r="M10" s="42" t="s">
        <v>8</v>
      </c>
    </row>
    <row r="11" spans="1:13" ht="13.5" thickBot="1">
      <c r="A11" s="14"/>
      <c r="B11" s="45"/>
      <c r="C11" s="46"/>
      <c r="D11" s="46"/>
      <c r="E11" s="46"/>
      <c r="F11" s="46"/>
      <c r="G11" s="47"/>
      <c r="H11" s="45"/>
      <c r="I11" s="46"/>
      <c r="J11" s="46"/>
      <c r="K11" s="46"/>
      <c r="L11" s="46"/>
      <c r="M11" s="47"/>
    </row>
    <row r="12" spans="1:13">
      <c r="A12" s="27" t="s">
        <v>15</v>
      </c>
      <c r="B12" s="57">
        <v>1415</v>
      </c>
      <c r="C12" s="9">
        <v>491</v>
      </c>
      <c r="D12" s="9">
        <v>126</v>
      </c>
      <c r="E12" s="16">
        <v>978017.29446737748</v>
      </c>
      <c r="F12" s="9">
        <v>47</v>
      </c>
      <c r="G12" s="17">
        <f>B12+C12-D12-F12</f>
        <v>1733</v>
      </c>
      <c r="H12" s="21">
        <f>G23</f>
        <v>3881</v>
      </c>
      <c r="I12" s="9">
        <v>517</v>
      </c>
      <c r="J12" s="9">
        <v>264</v>
      </c>
      <c r="K12" s="16">
        <v>1949141.21</v>
      </c>
      <c r="L12" s="9">
        <v>49</v>
      </c>
      <c r="M12" s="17">
        <f t="shared" ref="M12:M23" si="0">+H12+I12-J12-L12</f>
        <v>4085</v>
      </c>
    </row>
    <row r="13" spans="1:13">
      <c r="A13" s="28" t="s">
        <v>16</v>
      </c>
      <c r="B13" s="58">
        <f>G12</f>
        <v>1733</v>
      </c>
      <c r="C13" s="4">
        <f>428+1</f>
        <v>429</v>
      </c>
      <c r="D13" s="5">
        <v>154</v>
      </c>
      <c r="E13" s="16">
        <v>1587413.4148342486</v>
      </c>
      <c r="F13" s="6">
        <v>33</v>
      </c>
      <c r="G13" s="17">
        <f t="shared" ref="G13:G23" si="1">B13+C13-D13-F13</f>
        <v>1975</v>
      </c>
      <c r="H13" s="21">
        <f t="shared" ref="H13:H23" si="2">M12</f>
        <v>4085</v>
      </c>
      <c r="I13" s="4">
        <v>498</v>
      </c>
      <c r="J13" s="5">
        <v>215</v>
      </c>
      <c r="K13" s="16">
        <v>1700705.44</v>
      </c>
      <c r="L13" s="6">
        <v>81</v>
      </c>
      <c r="M13" s="17">
        <f t="shared" si="0"/>
        <v>4287</v>
      </c>
    </row>
    <row r="14" spans="1:13">
      <c r="A14" s="28" t="s">
        <v>17</v>
      </c>
      <c r="B14" s="58">
        <f t="shared" ref="B14:B23" si="3">G13</f>
        <v>1975</v>
      </c>
      <c r="C14" s="4">
        <f>458</f>
        <v>458</v>
      </c>
      <c r="D14" s="5">
        <v>138</v>
      </c>
      <c r="E14" s="16">
        <v>1125006.7599999998</v>
      </c>
      <c r="F14" s="6">
        <v>34</v>
      </c>
      <c r="G14" s="17">
        <f t="shared" si="1"/>
        <v>2261</v>
      </c>
      <c r="H14" s="21">
        <f t="shared" si="2"/>
        <v>4287</v>
      </c>
      <c r="I14" s="4">
        <v>523</v>
      </c>
      <c r="J14" s="5">
        <v>281</v>
      </c>
      <c r="K14" s="16">
        <v>2559018.6500000008</v>
      </c>
      <c r="L14" s="6">
        <v>56</v>
      </c>
      <c r="M14" s="17">
        <f t="shared" si="0"/>
        <v>4473</v>
      </c>
    </row>
    <row r="15" spans="1:13">
      <c r="A15" s="28" t="s">
        <v>18</v>
      </c>
      <c r="B15" s="58">
        <f t="shared" si="3"/>
        <v>2261</v>
      </c>
      <c r="C15" s="4">
        <v>498</v>
      </c>
      <c r="D15" s="4">
        <v>147</v>
      </c>
      <c r="E15" s="16">
        <v>1335636.9000000001</v>
      </c>
      <c r="F15" s="6">
        <v>44</v>
      </c>
      <c r="G15" s="17">
        <f t="shared" si="1"/>
        <v>2568</v>
      </c>
      <c r="H15" s="21">
        <f t="shared" si="2"/>
        <v>4473</v>
      </c>
      <c r="I15" s="4">
        <v>374</v>
      </c>
      <c r="J15" s="4">
        <v>254</v>
      </c>
      <c r="K15" s="16">
        <v>2614778.2899999996</v>
      </c>
      <c r="L15" s="6">
        <v>72</v>
      </c>
      <c r="M15" s="17">
        <f t="shared" si="0"/>
        <v>4521</v>
      </c>
    </row>
    <row r="16" spans="1:13">
      <c r="A16" s="28" t="s">
        <v>19</v>
      </c>
      <c r="B16" s="58">
        <f t="shared" si="3"/>
        <v>2568</v>
      </c>
      <c r="C16" s="4">
        <v>468</v>
      </c>
      <c r="D16" s="5">
        <v>212</v>
      </c>
      <c r="E16" s="16">
        <v>2106758.46</v>
      </c>
      <c r="F16" s="35">
        <v>28</v>
      </c>
      <c r="G16" s="17">
        <f t="shared" si="1"/>
        <v>2796</v>
      </c>
      <c r="H16" s="21">
        <f t="shared" si="2"/>
        <v>4521</v>
      </c>
      <c r="I16" s="4">
        <v>358</v>
      </c>
      <c r="J16" s="4">
        <v>237</v>
      </c>
      <c r="K16" s="16">
        <v>2190523.35</v>
      </c>
      <c r="L16" s="35">
        <v>78</v>
      </c>
      <c r="M16" s="17">
        <f t="shared" si="0"/>
        <v>4564</v>
      </c>
    </row>
    <row r="17" spans="1:13">
      <c r="A17" s="28" t="s">
        <v>20</v>
      </c>
      <c r="B17" s="58">
        <f t="shared" si="3"/>
        <v>2796</v>
      </c>
      <c r="C17" s="4">
        <v>401</v>
      </c>
      <c r="D17" s="5">
        <v>150</v>
      </c>
      <c r="E17" s="48">
        <v>1285309.8400000001</v>
      </c>
      <c r="F17" s="6">
        <v>38</v>
      </c>
      <c r="G17" s="17">
        <f t="shared" si="1"/>
        <v>3009</v>
      </c>
      <c r="H17" s="21">
        <f t="shared" si="2"/>
        <v>4564</v>
      </c>
      <c r="I17" s="4">
        <v>462</v>
      </c>
      <c r="J17" s="5">
        <v>238</v>
      </c>
      <c r="K17" s="48">
        <v>2152597.6</v>
      </c>
      <c r="L17" s="6">
        <v>92</v>
      </c>
      <c r="M17" s="17">
        <f t="shared" si="0"/>
        <v>4696</v>
      </c>
    </row>
    <row r="18" spans="1:13">
      <c r="A18" s="28" t="s">
        <v>21</v>
      </c>
      <c r="B18" s="58">
        <f t="shared" si="3"/>
        <v>3009</v>
      </c>
      <c r="C18" s="4">
        <v>383</v>
      </c>
      <c r="D18" s="5">
        <v>180</v>
      </c>
      <c r="E18" s="16">
        <v>1914231.24</v>
      </c>
      <c r="F18" s="6">
        <v>56</v>
      </c>
      <c r="G18" s="17">
        <f t="shared" si="1"/>
        <v>3156</v>
      </c>
      <c r="H18" s="21">
        <f t="shared" si="2"/>
        <v>4696</v>
      </c>
      <c r="I18" s="4">
        <v>544</v>
      </c>
      <c r="J18" s="5">
        <v>344</v>
      </c>
      <c r="K18" s="16">
        <v>2808218.3799999994</v>
      </c>
      <c r="L18" s="6">
        <v>97</v>
      </c>
      <c r="M18" s="17">
        <f t="shared" si="0"/>
        <v>4799</v>
      </c>
    </row>
    <row r="19" spans="1:13">
      <c r="A19" s="28" t="s">
        <v>2</v>
      </c>
      <c r="B19" s="58">
        <f t="shared" si="3"/>
        <v>3156</v>
      </c>
      <c r="C19" s="4">
        <f>319</f>
        <v>319</v>
      </c>
      <c r="D19" s="5">
        <v>182</v>
      </c>
      <c r="E19" s="16">
        <v>1839811.93</v>
      </c>
      <c r="F19" s="6">
        <v>25</v>
      </c>
      <c r="G19" s="17">
        <f t="shared" si="1"/>
        <v>3268</v>
      </c>
      <c r="H19" s="21">
        <f t="shared" si="2"/>
        <v>4799</v>
      </c>
      <c r="I19" s="4">
        <v>380</v>
      </c>
      <c r="J19" s="5">
        <v>175</v>
      </c>
      <c r="K19" s="16">
        <v>1110953.22</v>
      </c>
      <c r="L19" s="6">
        <v>102</v>
      </c>
      <c r="M19" s="17">
        <f t="shared" si="0"/>
        <v>4902</v>
      </c>
    </row>
    <row r="20" spans="1:13">
      <c r="A20" s="28" t="s">
        <v>22</v>
      </c>
      <c r="B20" s="58">
        <f t="shared" si="3"/>
        <v>3268</v>
      </c>
      <c r="C20" s="4">
        <v>362</v>
      </c>
      <c r="D20" s="5">
        <v>210</v>
      </c>
      <c r="E20" s="7">
        <v>1311371.26</v>
      </c>
      <c r="F20" s="6">
        <v>55</v>
      </c>
      <c r="G20" s="17">
        <f t="shared" si="1"/>
        <v>3365</v>
      </c>
      <c r="H20" s="21">
        <f t="shared" si="2"/>
        <v>4902</v>
      </c>
      <c r="I20" s="4">
        <v>428</v>
      </c>
      <c r="J20" s="5">
        <v>263</v>
      </c>
      <c r="K20" s="7">
        <v>2303177.39</v>
      </c>
      <c r="L20" s="6">
        <v>70</v>
      </c>
      <c r="M20" s="17">
        <f t="shared" si="0"/>
        <v>4997</v>
      </c>
    </row>
    <row r="21" spans="1:13">
      <c r="A21" s="28" t="s">
        <v>23</v>
      </c>
      <c r="B21" s="58">
        <f t="shared" si="3"/>
        <v>3365</v>
      </c>
      <c r="C21" s="22">
        <v>371</v>
      </c>
      <c r="D21" s="5">
        <v>173</v>
      </c>
      <c r="E21" s="7">
        <v>1545445.64</v>
      </c>
      <c r="F21" s="6">
        <f>105-2</f>
        <v>103</v>
      </c>
      <c r="G21" s="17">
        <f t="shared" si="1"/>
        <v>3460</v>
      </c>
      <c r="H21" s="21">
        <f t="shared" si="2"/>
        <v>4997</v>
      </c>
      <c r="I21" s="22">
        <v>349</v>
      </c>
      <c r="J21" s="5">
        <v>279</v>
      </c>
      <c r="K21" s="7">
        <v>2075231.4899999998</v>
      </c>
      <c r="L21" s="6">
        <v>104</v>
      </c>
      <c r="M21" s="17">
        <f t="shared" si="0"/>
        <v>4963</v>
      </c>
    </row>
    <row r="22" spans="1:13">
      <c r="A22" s="28" t="s">
        <v>24</v>
      </c>
      <c r="B22" s="58">
        <f t="shared" si="3"/>
        <v>3460</v>
      </c>
      <c r="C22" s="22">
        <v>532</v>
      </c>
      <c r="D22" s="5">
        <v>243</v>
      </c>
      <c r="E22" s="7">
        <f>2069076.07-3488</f>
        <v>2065588.07</v>
      </c>
      <c r="F22" s="6">
        <v>63</v>
      </c>
      <c r="G22" s="17">
        <f t="shared" si="1"/>
        <v>3686</v>
      </c>
      <c r="H22" s="21">
        <f t="shared" si="2"/>
        <v>4963</v>
      </c>
      <c r="I22" s="22">
        <v>390</v>
      </c>
      <c r="J22" s="5">
        <v>402</v>
      </c>
      <c r="K22" s="7">
        <v>3993363.7699999996</v>
      </c>
      <c r="L22" s="6">
        <v>53</v>
      </c>
      <c r="M22" s="17">
        <f t="shared" si="0"/>
        <v>4898</v>
      </c>
    </row>
    <row r="23" spans="1:13">
      <c r="A23" s="28" t="s">
        <v>25</v>
      </c>
      <c r="B23" s="58">
        <f t="shared" si="3"/>
        <v>3686</v>
      </c>
      <c r="C23" s="22">
        <v>465</v>
      </c>
      <c r="D23" s="5">
        <v>214</v>
      </c>
      <c r="E23" s="8">
        <v>1603773.0100000002</v>
      </c>
      <c r="F23" s="6">
        <v>56</v>
      </c>
      <c r="G23" s="17">
        <f t="shared" si="1"/>
        <v>3881</v>
      </c>
      <c r="H23" s="21">
        <f t="shared" si="2"/>
        <v>4898</v>
      </c>
      <c r="I23" s="22">
        <f>666+2</f>
        <v>668</v>
      </c>
      <c r="J23" s="5">
        <f>269+8+2</f>
        <v>279</v>
      </c>
      <c r="K23" s="8">
        <f>2317227.26+124569.14-4385.98+35274.91</f>
        <v>2472685.33</v>
      </c>
      <c r="L23" s="6">
        <f>80-8</f>
        <v>72</v>
      </c>
      <c r="M23" s="17">
        <f t="shared" si="0"/>
        <v>5215</v>
      </c>
    </row>
    <row r="24" spans="1:13" ht="13.5" thickBot="1">
      <c r="A24" s="29"/>
      <c r="B24" s="26"/>
      <c r="C24" s="23"/>
      <c r="D24" s="10"/>
      <c r="E24" s="18"/>
      <c r="F24" s="49"/>
      <c r="G24" s="50"/>
      <c r="H24" s="26"/>
      <c r="I24" s="23"/>
      <c r="J24" s="10"/>
      <c r="K24" s="53"/>
      <c r="L24" s="18"/>
      <c r="M24" s="54"/>
    </row>
    <row r="25" spans="1:13" ht="13.5" thickBot="1">
      <c r="A25" s="15" t="s">
        <v>9</v>
      </c>
      <c r="B25" s="59" t="s">
        <v>10</v>
      </c>
      <c r="C25" s="19">
        <f>SUM(C12:C24)</f>
        <v>5177</v>
      </c>
      <c r="D25" s="19">
        <f t="shared" ref="D25:F25" si="4">SUM(D12:D24)</f>
        <v>2129</v>
      </c>
      <c r="E25" s="20">
        <f t="shared" si="4"/>
        <v>18698363.819301628</v>
      </c>
      <c r="F25" s="19">
        <f t="shared" si="4"/>
        <v>582</v>
      </c>
      <c r="G25" s="51" t="s">
        <v>10</v>
      </c>
      <c r="H25" s="24" t="s">
        <v>10</v>
      </c>
      <c r="I25" s="19">
        <f>SUM(I12:I23)</f>
        <v>5491</v>
      </c>
      <c r="J25" s="19">
        <f>SUM(J12:J23)</f>
        <v>3231</v>
      </c>
      <c r="K25" s="55">
        <f>SUM(K12:K23)</f>
        <v>27930394.119999997</v>
      </c>
      <c r="L25" s="19">
        <f>SUM(L12:L23)</f>
        <v>926</v>
      </c>
      <c r="M25" s="56" t="s">
        <v>10</v>
      </c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2"/>
      <c r="K26" s="3"/>
      <c r="L26" s="1"/>
      <c r="M26" s="1"/>
    </row>
    <row r="27" spans="1:13">
      <c r="A27" s="52" t="s">
        <v>31</v>
      </c>
      <c r="B27" s="1"/>
      <c r="C27" s="1"/>
      <c r="D27" s="1"/>
      <c r="E27" s="1"/>
      <c r="F27" s="1"/>
      <c r="G27" s="1"/>
      <c r="H27" s="1"/>
      <c r="I27" s="1"/>
      <c r="J27" s="2"/>
      <c r="K27" s="1"/>
      <c r="L27" s="2"/>
      <c r="M27" s="2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33" customFormat="1" ht="12">
      <c r="A29" s="33" t="s">
        <v>26</v>
      </c>
      <c r="K29" s="61" t="s">
        <v>13</v>
      </c>
      <c r="L29" s="61"/>
      <c r="M29" s="61"/>
    </row>
    <row r="30" spans="1:13" s="33" customFormat="1" ht="12">
      <c r="A30" s="34">
        <v>40576</v>
      </c>
      <c r="K30" s="61" t="s">
        <v>14</v>
      </c>
      <c r="L30" s="61"/>
      <c r="M30" s="6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7">
    <mergeCell ref="L1:M1"/>
    <mergeCell ref="K29:M29"/>
    <mergeCell ref="K30:M30"/>
    <mergeCell ref="A3:M3"/>
    <mergeCell ref="A4:M4"/>
    <mergeCell ref="H7:M7"/>
    <mergeCell ref="B7:G7"/>
  </mergeCells>
  <phoneticPr fontId="0" type="noConversion"/>
  <pageMargins left="0.55118110236220474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mchrysostomou</cp:lastModifiedBy>
  <cp:lastPrinted>2011-02-02T11:44:28Z</cp:lastPrinted>
  <dcterms:created xsi:type="dcterms:W3CDTF">1999-12-14T10:22:01Z</dcterms:created>
  <dcterms:modified xsi:type="dcterms:W3CDTF">2012-08-22T11:02:56Z</dcterms:modified>
</cp:coreProperties>
</file>