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9420" windowHeight="501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E13" i="2"/>
  <c r="E10" s="1"/>
  <c r="D13"/>
  <c r="D10" s="1"/>
  <c r="D11" s="1"/>
  <c r="C26"/>
  <c r="C31" s="1"/>
  <c r="D26"/>
  <c r="E26"/>
  <c r="B26"/>
  <c r="B31" s="1"/>
  <c r="C11"/>
  <c r="C10" s="1"/>
  <c r="C17"/>
  <c r="B13"/>
  <c r="B17" s="1"/>
  <c r="B33" l="1"/>
  <c r="C33"/>
  <c r="B10"/>
  <c r="B11" s="1"/>
  <c r="D31"/>
  <c r="E31"/>
  <c r="D17" l="1"/>
  <c r="D33" s="1"/>
  <c r="B35" l="1"/>
  <c r="E17"/>
  <c r="C6" l="1"/>
  <c r="C35" s="1"/>
  <c r="E33"/>
  <c r="D6" l="1"/>
  <c r="D35" s="1"/>
  <c r="E6" l="1"/>
  <c r="E11" l="1"/>
  <c r="E35"/>
</calcChain>
</file>

<file path=xl/sharedStrings.xml><?xml version="1.0" encoding="utf-8"?>
<sst xmlns="http://schemas.openxmlformats.org/spreadsheetml/2006/main" count="29" uniqueCount="29">
  <si>
    <t>Interest paid</t>
  </si>
  <si>
    <t>Αποθεματικό αρχή του έτους</t>
  </si>
  <si>
    <t>ΕΣΟΔΑ</t>
  </si>
  <si>
    <t>Εισφορά για την άμυνα (Αυξήθηκε σε 10% από 3% από τον Ιούλιο του 2002 και μειώθηκε ξανά σε 3% από τον Ιανουάριο του 2009)</t>
  </si>
  <si>
    <t>Τόκοι μετά την αφαίρεση της εισφοράς για την άμυνα</t>
  </si>
  <si>
    <t>Άλλα έσοδα</t>
  </si>
  <si>
    <t>ΕΞΟΔΑ</t>
  </si>
  <si>
    <t>Σύνολο εξόδων</t>
  </si>
  <si>
    <t>Σύνολο εσόδων</t>
  </si>
  <si>
    <t>Διοικητικά έξοδα</t>
  </si>
  <si>
    <t>Πληρωμές αδειών</t>
  </si>
  <si>
    <t>Πλεόνασμα / Έλλειμμα</t>
  </si>
  <si>
    <t xml:space="preserve">Εισφορές </t>
  </si>
  <si>
    <t>2008 (€'000)</t>
  </si>
  <si>
    <t>2009 (€'000)</t>
  </si>
  <si>
    <t>2010 (€'000)</t>
  </si>
  <si>
    <t>2011 (€'000)</t>
  </si>
  <si>
    <t>Επιχορήγηση Λειτουργικών Εξόδων Κατασκηνώσεων</t>
  </si>
  <si>
    <t>Ίδρυση/Επέκταση των Αναπαυτηρίων των Συντεχνιών (ΠΕΟ, ΣΕΚ, ΔΕΟΚ)</t>
  </si>
  <si>
    <t>Σχέδιο Επιχορηγήσεως Αδειών Εργοδοτουμένων</t>
  </si>
  <si>
    <t>Σύνολο επιχορηγήσεων</t>
  </si>
  <si>
    <t>Μεταφορά από το Πάγιο Ταμείο για επιχορηγήσεις αδειών*</t>
  </si>
  <si>
    <t xml:space="preserve">Αποθεματικό στο τέλος του έτους </t>
  </si>
  <si>
    <t>Τόκοι</t>
  </si>
  <si>
    <t>ΚΛΑΔΟΣ ΣΤΑΤΙΣΤΙΚΗΣ</t>
  </si>
  <si>
    <t>ΥΠΗΡΕΣΙΕΣ ΚΟΙΝΩΝΙΚΩΝ ΑΣΦΑΛΙΣΕΩΝ</t>
  </si>
  <si>
    <t>Οικονομικές καταστάσεις του Κεντρικού Ταμείου Αδειών για τα έτη 2008 - 2011</t>
  </si>
  <si>
    <t>Πηγή: Λογιστήριο Υπηρεσιών Κοινωνικών Ασφαλίσεων</t>
  </si>
  <si>
    <t>* Ποσό €1.428.155 αφορά επιχορήγηση για το Σχέδιο Επιχορηγήσεως Αδειών Εργοδοτουμένων για το 2009 ενώ ποσό €1.000.000 για το 2010.</t>
  </si>
</sst>
</file>

<file path=xl/styles.xml><?xml version="1.0" encoding="utf-8"?>
<styleSheet xmlns="http://schemas.openxmlformats.org/spreadsheetml/2006/main">
  <numFmts count="3">
    <numFmt numFmtId="164" formatCode="_-* #,##0\ _€_-;\-* #,##0\ _€_-;_-* &quot;-&quot;\ _€_-;_-@_-"/>
    <numFmt numFmtId="166" formatCode="[$-408]d\-mmm\-yy;@"/>
    <numFmt numFmtId="167" formatCode="0.0%"/>
  </numFmts>
  <fonts count="7">
    <font>
      <sz val="10"/>
      <name val="Arial"/>
      <charset val="16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6">
    <xf numFmtId="0" fontId="0" fillId="0" borderId="0" xfId="0"/>
    <xf numFmtId="0" fontId="0" fillId="0" borderId="8" xfId="0" applyBorder="1"/>
    <xf numFmtId="0" fontId="1" fillId="0" borderId="13" xfId="0" applyFont="1" applyBorder="1"/>
    <xf numFmtId="0" fontId="1" fillId="0" borderId="8" xfId="0" applyFont="1" applyBorder="1"/>
    <xf numFmtId="0" fontId="0" fillId="0" borderId="9" xfId="0" applyBorder="1"/>
    <xf numFmtId="0" fontId="1" fillId="0" borderId="10" xfId="0" applyFont="1" applyBorder="1"/>
    <xf numFmtId="0" fontId="2" fillId="0" borderId="9" xfId="0" applyFont="1" applyBorder="1"/>
    <xf numFmtId="0" fontId="1" fillId="0" borderId="12" xfId="0" applyFont="1" applyBorder="1"/>
    <xf numFmtId="0" fontId="0" fillId="0" borderId="14" xfId="0" applyBorder="1"/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0" fontId="3" fillId="0" borderId="9" xfId="0" applyFont="1" applyBorder="1"/>
    <xf numFmtId="164" fontId="2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wrapText="1"/>
    </xf>
    <xf numFmtId="164" fontId="0" fillId="0" borderId="3" xfId="0" applyNumberFormat="1" applyBorder="1"/>
    <xf numFmtId="164" fontId="2" fillId="0" borderId="2" xfId="0" applyNumberFormat="1" applyFont="1" applyBorder="1" applyAlignment="1">
      <alignment horizontal="center"/>
    </xf>
    <xf numFmtId="164" fontId="0" fillId="0" borderId="4" xfId="0" applyNumberFormat="1" applyBorder="1"/>
    <xf numFmtId="164" fontId="2" fillId="0" borderId="4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0" fillId="0" borderId="5" xfId="0" applyNumberFormat="1" applyBorder="1"/>
    <xf numFmtId="164" fontId="2" fillId="0" borderId="5" xfId="0" applyNumberFormat="1" applyFont="1" applyBorder="1" applyAlignment="1">
      <alignment horizontal="center"/>
    </xf>
    <xf numFmtId="0" fontId="1" fillId="0" borderId="11" xfId="0" applyFont="1" applyBorder="1"/>
    <xf numFmtId="0" fontId="0" fillId="0" borderId="8" xfId="0" applyBorder="1" applyAlignment="1">
      <alignment horizontal="left" wrapText="1"/>
    </xf>
    <xf numFmtId="166" fontId="0" fillId="0" borderId="0" xfId="0" applyNumberFormat="1" applyAlignment="1">
      <alignment horizontal="left"/>
    </xf>
    <xf numFmtId="0" fontId="3" fillId="0" borderId="11" xfId="0" applyFont="1" applyBorder="1"/>
    <xf numFmtId="10" fontId="0" fillId="0" borderId="2" xfId="1" applyNumberFormat="1" applyFont="1" applyBorder="1"/>
    <xf numFmtId="10" fontId="0" fillId="0" borderId="5" xfId="1" applyNumberFormat="1" applyFont="1" applyBorder="1"/>
    <xf numFmtId="164" fontId="0" fillId="0" borderId="17" xfId="0" applyNumberFormat="1" applyBorder="1"/>
    <xf numFmtId="0" fontId="3" fillId="0" borderId="9" xfId="0" applyFont="1" applyBorder="1" applyAlignment="1">
      <alignment wrapText="1"/>
    </xf>
    <xf numFmtId="0" fontId="4" fillId="0" borderId="9" xfId="0" applyFont="1" applyBorder="1"/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0" fillId="0" borderId="15" xfId="0" applyNumberFormat="1" applyBorder="1"/>
    <xf numFmtId="164" fontId="0" fillId="0" borderId="16" xfId="0" applyNumberFormat="1" applyBorder="1"/>
    <xf numFmtId="164" fontId="0" fillId="0" borderId="2" xfId="0" applyNumberFormat="1" applyFill="1" applyBorder="1"/>
    <xf numFmtId="164" fontId="0" fillId="0" borderId="21" xfId="0" applyNumberFormat="1" applyFill="1" applyBorder="1"/>
    <xf numFmtId="167" fontId="2" fillId="0" borderId="3" xfId="1" applyNumberFormat="1" applyFont="1" applyBorder="1" applyAlignment="1">
      <alignment horizontal="center"/>
    </xf>
    <xf numFmtId="0" fontId="2" fillId="0" borderId="24" xfId="0" applyFont="1" applyBorder="1"/>
    <xf numFmtId="0" fontId="6" fillId="0" borderId="0" xfId="0" applyFont="1" applyFill="1"/>
    <xf numFmtId="164" fontId="0" fillId="0" borderId="0" xfId="0" applyNumberFormat="1"/>
    <xf numFmtId="10" fontId="0" fillId="0" borderId="3" xfId="1" applyNumberFormat="1" applyFont="1" applyBorder="1"/>
    <xf numFmtId="10" fontId="2" fillId="0" borderId="6" xfId="1" applyNumberFormat="1" applyFont="1" applyBorder="1" applyAlignment="1">
      <alignment horizontal="center"/>
    </xf>
    <xf numFmtId="10" fontId="0" fillId="0" borderId="17" xfId="1" applyNumberFormat="1" applyFont="1" applyBorder="1"/>
    <xf numFmtId="10" fontId="2" fillId="0" borderId="25" xfId="1" applyNumberFormat="1" applyFont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0" fillId="0" borderId="23" xfId="0" applyNumberFormat="1" applyBorder="1"/>
    <xf numFmtId="10" fontId="2" fillId="0" borderId="26" xfId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0" fillId="0" borderId="25" xfId="0" applyNumberFormat="1" applyBorder="1"/>
    <xf numFmtId="164" fontId="0" fillId="0" borderId="22" xfId="0" applyNumberFormat="1" applyBorder="1"/>
    <xf numFmtId="164" fontId="2" fillId="0" borderId="23" xfId="0" applyNumberFormat="1" applyFont="1" applyBorder="1" applyAlignment="1">
      <alignment horizontal="center"/>
    </xf>
    <xf numFmtId="10" fontId="0" fillId="0" borderId="21" xfId="1" applyNumberFormat="1" applyFont="1" applyBorder="1"/>
    <xf numFmtId="10" fontId="0" fillId="0" borderId="25" xfId="1" applyNumberFormat="1" applyFont="1" applyBorder="1"/>
    <xf numFmtId="164" fontId="2" fillId="0" borderId="2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0" fontId="0" fillId="0" borderId="22" xfId="1" applyNumberFormat="1" applyFont="1" applyBorder="1"/>
    <xf numFmtId="0" fontId="1" fillId="0" borderId="28" xfId="0" applyFont="1" applyFill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0" fontId="0" fillId="0" borderId="29" xfId="1" applyNumberFormat="1" applyFont="1" applyBorder="1"/>
    <xf numFmtId="10" fontId="0" fillId="0" borderId="32" xfId="1" applyNumberFormat="1" applyFont="1" applyBorder="1"/>
    <xf numFmtId="10" fontId="0" fillId="0" borderId="33" xfId="1" applyNumberFormat="1" applyFont="1" applyBorder="1"/>
    <xf numFmtId="10" fontId="0" fillId="0" borderId="31" xfId="1" applyNumberFormat="1" applyFont="1" applyBorder="1"/>
    <xf numFmtId="0" fontId="3" fillId="0" borderId="24" xfId="0" applyFont="1" applyBorder="1"/>
    <xf numFmtId="0" fontId="3" fillId="0" borderId="0" xfId="0" applyFont="1" applyFill="1" applyBorder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topLeftCell="A16" workbookViewId="0">
      <selection activeCell="H13" sqref="H13"/>
    </sheetView>
  </sheetViews>
  <sheetFormatPr defaultRowHeight="12.75"/>
  <cols>
    <col min="1" max="1" width="50.7109375" customWidth="1"/>
    <col min="2" max="2" width="11.140625" bestFit="1" customWidth="1"/>
    <col min="3" max="3" width="12.5703125" bestFit="1" customWidth="1"/>
    <col min="4" max="4" width="12.5703125" customWidth="1"/>
    <col min="5" max="5" width="12.28515625" customWidth="1"/>
    <col min="6" max="6" width="9.140625" customWidth="1"/>
  </cols>
  <sheetData>
    <row r="1" spans="1:5" ht="16.5" hidden="1" customHeight="1"/>
    <row r="2" spans="1:5" hidden="1"/>
    <row r="3" spans="1:5" ht="15">
      <c r="A3" s="75" t="s">
        <v>26</v>
      </c>
      <c r="B3" s="75"/>
      <c r="C3" s="75"/>
      <c r="D3" s="75"/>
      <c r="E3" s="75"/>
    </row>
    <row r="4" spans="1:5" ht="3" customHeight="1" thickBot="1">
      <c r="A4" s="41"/>
    </row>
    <row r="5" spans="1:5" ht="13.5" thickBot="1">
      <c r="A5" s="8"/>
      <c r="B5" s="60" t="s">
        <v>13</v>
      </c>
      <c r="C5" s="30" t="s">
        <v>14</v>
      </c>
      <c r="D5" s="31" t="s">
        <v>15</v>
      </c>
      <c r="E5" s="32" t="s">
        <v>16</v>
      </c>
    </row>
    <row r="6" spans="1:5">
      <c r="A6" s="2" t="s">
        <v>1</v>
      </c>
      <c r="B6" s="61">
        <v>87829</v>
      </c>
      <c r="C6" s="15">
        <f t="shared" ref="C6:E6" si="0">B35</f>
        <v>102559.98</v>
      </c>
      <c r="D6" s="33">
        <f t="shared" si="0"/>
        <v>102977.56999999999</v>
      </c>
      <c r="E6" s="34">
        <f t="shared" si="0"/>
        <v>105616.473</v>
      </c>
    </row>
    <row r="7" spans="1:5" ht="13.5" thickBot="1">
      <c r="A7" s="3" t="s">
        <v>2</v>
      </c>
      <c r="B7" s="62"/>
      <c r="C7" s="10"/>
      <c r="D7" s="10"/>
      <c r="E7" s="35"/>
    </row>
    <row r="8" spans="1:5" ht="13.5" thickBot="1">
      <c r="A8" s="5" t="s">
        <v>12</v>
      </c>
      <c r="B8" s="63">
        <v>98546</v>
      </c>
      <c r="C8" s="16">
        <v>100379</v>
      </c>
      <c r="D8" s="16">
        <v>100893</v>
      </c>
      <c r="E8" s="36">
        <v>97049.841</v>
      </c>
    </row>
    <row r="9" spans="1:5" ht="3" customHeight="1">
      <c r="A9" s="7"/>
      <c r="B9" s="64"/>
      <c r="C9" s="19"/>
      <c r="D9" s="19"/>
      <c r="E9" s="48"/>
    </row>
    <row r="10" spans="1:5">
      <c r="A10" s="24" t="s">
        <v>23</v>
      </c>
      <c r="B10" s="61">
        <f>B13/0.9</f>
        <v>3208.8888888888887</v>
      </c>
      <c r="C10" s="37">
        <f>C13+C11</f>
        <v>758.76288659793818</v>
      </c>
      <c r="D10" s="37">
        <f>D13/0.97</f>
        <v>495.87628865979383</v>
      </c>
      <c r="E10" s="38">
        <f>E13/0.97</f>
        <v>693.31340206185575</v>
      </c>
    </row>
    <row r="11" spans="1:5" ht="38.25">
      <c r="A11" s="13" t="s">
        <v>3</v>
      </c>
      <c r="B11" s="62">
        <f>B10*0.1</f>
        <v>320.88888888888891</v>
      </c>
      <c r="C11" s="10">
        <f>C13/0.97*0.03</f>
        <v>22.762886597938145</v>
      </c>
      <c r="D11" s="10">
        <f>D10*0.03</f>
        <v>14.876288659793815</v>
      </c>
      <c r="E11" s="35">
        <f>E10*0.03</f>
        <v>20.799402061855673</v>
      </c>
    </row>
    <row r="12" spans="1:5" hidden="1">
      <c r="A12" s="1" t="s">
        <v>0</v>
      </c>
      <c r="B12" s="62"/>
      <c r="C12" s="10"/>
      <c r="D12" s="10"/>
      <c r="E12" s="35"/>
    </row>
    <row r="13" spans="1:5" ht="13.5" customHeight="1">
      <c r="A13" s="22" t="s">
        <v>4</v>
      </c>
      <c r="B13" s="62">
        <f>3455-567</f>
        <v>2888</v>
      </c>
      <c r="C13" s="10">
        <v>736</v>
      </c>
      <c r="D13" s="10">
        <f>526-45</f>
        <v>481</v>
      </c>
      <c r="E13" s="35">
        <f>673.514-1</f>
        <v>672.51400000000001</v>
      </c>
    </row>
    <row r="14" spans="1:5">
      <c r="A14" s="4" t="s">
        <v>5</v>
      </c>
      <c r="B14" s="65">
        <v>147</v>
      </c>
      <c r="C14" s="14">
        <v>99</v>
      </c>
      <c r="D14" s="14">
        <v>68</v>
      </c>
      <c r="E14" s="52">
        <v>96.825000000000003</v>
      </c>
    </row>
    <row r="15" spans="1:5" ht="1.5" customHeight="1">
      <c r="A15" s="4"/>
      <c r="B15" s="49"/>
      <c r="C15" s="44"/>
      <c r="D15" s="44"/>
      <c r="E15" s="46"/>
    </row>
    <row r="16" spans="1:5" ht="13.5" thickBot="1">
      <c r="A16" s="71" t="s">
        <v>21</v>
      </c>
      <c r="B16" s="66"/>
      <c r="C16" s="27"/>
      <c r="D16" s="27">
        <v>2428.1550000000002</v>
      </c>
      <c r="E16" s="53"/>
    </row>
    <row r="17" spans="1:5" ht="13.5" thickBot="1">
      <c r="A17" s="5" t="s">
        <v>8</v>
      </c>
      <c r="B17" s="63">
        <f>B14+B13+B8</f>
        <v>101581</v>
      </c>
      <c r="C17" s="17">
        <f>C14+C13+C8</f>
        <v>101214</v>
      </c>
      <c r="D17" s="17">
        <f>D14+D13+D8+D16</f>
        <v>103870.155</v>
      </c>
      <c r="E17" s="18">
        <f>E14+E13+E8+1</f>
        <v>97820.180000000008</v>
      </c>
    </row>
    <row r="18" spans="1:5" ht="3" customHeight="1">
      <c r="A18" s="7"/>
      <c r="B18" s="64"/>
      <c r="C18" s="20"/>
      <c r="D18" s="20"/>
      <c r="E18" s="54"/>
    </row>
    <row r="19" spans="1:5">
      <c r="A19" s="21" t="s">
        <v>6</v>
      </c>
      <c r="B19" s="67"/>
      <c r="C19" s="25"/>
      <c r="D19" s="25"/>
      <c r="E19" s="55"/>
    </row>
    <row r="20" spans="1:5">
      <c r="A20" s="1" t="s">
        <v>10</v>
      </c>
      <c r="B20" s="62">
        <v>81927</v>
      </c>
      <c r="C20" s="10">
        <v>94502</v>
      </c>
      <c r="D20" s="10">
        <v>96623</v>
      </c>
      <c r="E20" s="35">
        <v>100879.145</v>
      </c>
    </row>
    <row r="21" spans="1:5" ht="3" customHeight="1">
      <c r="A21" s="4"/>
      <c r="B21" s="68"/>
      <c r="C21" s="43"/>
      <c r="D21" s="43"/>
      <c r="E21" s="56"/>
    </row>
    <row r="22" spans="1:5" ht="25.5">
      <c r="A22" s="28" t="s">
        <v>18</v>
      </c>
      <c r="B22" s="65">
        <v>469.86500000000001</v>
      </c>
      <c r="C22" s="12">
        <v>469.86500000000001</v>
      </c>
      <c r="D22" s="12">
        <v>469.86500000000001</v>
      </c>
      <c r="E22" s="47">
        <v>0</v>
      </c>
    </row>
    <row r="23" spans="1:5">
      <c r="A23" s="28" t="s">
        <v>17</v>
      </c>
      <c r="B23" s="51">
        <v>1034.3869999999999</v>
      </c>
      <c r="C23" s="12">
        <v>1034.3869999999999</v>
      </c>
      <c r="D23" s="12">
        <v>1034.3869999999999</v>
      </c>
      <c r="E23" s="47">
        <v>1034</v>
      </c>
    </row>
    <row r="24" spans="1:5">
      <c r="A24" s="28" t="s">
        <v>19</v>
      </c>
      <c r="B24" s="65">
        <v>1919.768</v>
      </c>
      <c r="C24" s="12">
        <v>3317.1579999999999</v>
      </c>
      <c r="D24" s="12">
        <v>1618</v>
      </c>
      <c r="E24" s="47">
        <v>1059.866</v>
      </c>
    </row>
    <row r="25" spans="1:5" ht="3" customHeight="1">
      <c r="A25" s="11"/>
      <c r="B25" s="65"/>
      <c r="C25" s="12"/>
      <c r="D25" s="39"/>
      <c r="E25" s="57"/>
    </row>
    <row r="26" spans="1:5">
      <c r="A26" s="29" t="s">
        <v>20</v>
      </c>
      <c r="B26" s="62">
        <f t="shared" ref="B26:E26" si="1">SUM(B22:B24)</f>
        <v>3424.02</v>
      </c>
      <c r="C26" s="9">
        <f t="shared" si="1"/>
        <v>4821.41</v>
      </c>
      <c r="D26" s="9">
        <f t="shared" si="1"/>
        <v>3122.252</v>
      </c>
      <c r="E26" s="58">
        <f t="shared" si="1"/>
        <v>2093.866</v>
      </c>
    </row>
    <row r="27" spans="1:5" ht="0.75" customHeight="1">
      <c r="A27" s="11"/>
      <c r="B27" s="65"/>
      <c r="C27" s="12"/>
      <c r="D27" s="12"/>
      <c r="E27" s="57"/>
    </row>
    <row r="28" spans="1:5">
      <c r="A28" s="6" t="s">
        <v>9</v>
      </c>
      <c r="B28" s="65">
        <v>1499</v>
      </c>
      <c r="C28" s="14">
        <v>1473</v>
      </c>
      <c r="D28" s="14">
        <v>1486</v>
      </c>
      <c r="E28" s="52">
        <v>1480.0319999999999</v>
      </c>
    </row>
    <row r="29" spans="1:5" ht="1.5" customHeight="1">
      <c r="A29" s="6"/>
      <c r="B29" s="68"/>
      <c r="C29" s="43"/>
      <c r="D29" s="43"/>
      <c r="E29" s="56"/>
    </row>
    <row r="30" spans="1:5" ht="13.5" thickBot="1">
      <c r="A30" s="40"/>
      <c r="B30" s="69"/>
      <c r="C30" s="45"/>
      <c r="D30" s="45"/>
      <c r="E30" s="59"/>
    </row>
    <row r="31" spans="1:5" ht="13.5" thickBot="1">
      <c r="A31" s="5" t="s">
        <v>7</v>
      </c>
      <c r="B31" s="63">
        <f>B20+B26+B28</f>
        <v>86850.02</v>
      </c>
      <c r="C31" s="17">
        <f>C20+C26+C28</f>
        <v>100796.41</v>
      </c>
      <c r="D31" s="17">
        <f>D20+D26+D28</f>
        <v>101231.25199999999</v>
      </c>
      <c r="E31" s="18">
        <f>E20+E26+E28-1</f>
        <v>104452.04300000001</v>
      </c>
    </row>
    <row r="32" spans="1:5" ht="3" customHeight="1" thickBot="1">
      <c r="A32" s="7"/>
      <c r="B32" s="70"/>
      <c r="C32" s="26"/>
      <c r="D32" s="19"/>
      <c r="E32" s="48"/>
    </row>
    <row r="33" spans="1:5" ht="13.5" thickBot="1">
      <c r="A33" s="5" t="s">
        <v>11</v>
      </c>
      <c r="B33" s="63">
        <f>B17-B31</f>
        <v>14730.979999999996</v>
      </c>
      <c r="C33" s="17">
        <f>C17-C31</f>
        <v>417.58999999999651</v>
      </c>
      <c r="D33" s="17">
        <f>D17-D31</f>
        <v>2638.9030000000057</v>
      </c>
      <c r="E33" s="18">
        <f>E17-E31-1</f>
        <v>-6632.8629999999976</v>
      </c>
    </row>
    <row r="34" spans="1:5" ht="2.25" customHeight="1" thickBot="1">
      <c r="A34" s="7"/>
      <c r="B34" s="64"/>
      <c r="C34" s="19"/>
      <c r="D34" s="19"/>
      <c r="E34" s="48"/>
    </row>
    <row r="35" spans="1:5" ht="13.5" thickBot="1">
      <c r="A35" s="5" t="s">
        <v>22</v>
      </c>
      <c r="B35" s="63">
        <f>B6+B33</f>
        <v>102559.98</v>
      </c>
      <c r="C35" s="17">
        <f>C6+C33</f>
        <v>102977.56999999999</v>
      </c>
      <c r="D35" s="17">
        <f>D6+D33</f>
        <v>105616.473</v>
      </c>
      <c r="E35" s="18">
        <f>E6+E33+1</f>
        <v>98984.61</v>
      </c>
    </row>
    <row r="36" spans="1:5">
      <c r="A36" s="73"/>
      <c r="B36" s="50"/>
      <c r="C36" s="50"/>
      <c r="D36" s="50"/>
      <c r="E36" s="50"/>
    </row>
    <row r="37" spans="1:5">
      <c r="A37" s="72" t="s">
        <v>28</v>
      </c>
      <c r="D37" s="42"/>
      <c r="E37" s="42"/>
    </row>
    <row r="38" spans="1:5">
      <c r="A38" s="72"/>
      <c r="D38" s="42"/>
      <c r="E38" s="42"/>
    </row>
    <row r="39" spans="1:5">
      <c r="A39" t="s">
        <v>27</v>
      </c>
    </row>
    <row r="41" spans="1:5">
      <c r="B41" s="74" t="s">
        <v>24</v>
      </c>
      <c r="C41" s="74"/>
      <c r="D41" s="74"/>
      <c r="E41" s="74"/>
    </row>
    <row r="42" spans="1:5">
      <c r="A42" s="23">
        <v>41150</v>
      </c>
      <c r="B42" s="74" t="s">
        <v>25</v>
      </c>
      <c r="C42" s="74"/>
      <c r="D42" s="74"/>
      <c r="E42" s="74"/>
    </row>
  </sheetData>
  <mergeCells count="3">
    <mergeCell ref="B41:E41"/>
    <mergeCell ref="B42:E42"/>
    <mergeCell ref="A3:E3"/>
  </mergeCells>
  <phoneticPr fontId="0" type="noConversion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mchrysostomou</cp:lastModifiedBy>
  <cp:lastPrinted>2012-08-31T06:31:11Z</cp:lastPrinted>
  <dcterms:created xsi:type="dcterms:W3CDTF">2000-04-26T06:57:50Z</dcterms:created>
  <dcterms:modified xsi:type="dcterms:W3CDTF">2012-10-11T08:06:09Z</dcterms:modified>
</cp:coreProperties>
</file>