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R:\STATISTICS\Unemployment\UnemploymentY2021\"/>
    </mc:Choice>
  </mc:AlternateContent>
  <xr:revisionPtr revIDLastSave="0" documentId="13_ncr:1_{F1941E2D-288C-4B0D-99A5-4A7B81239513}" xr6:coauthVersionLast="47" xr6:coauthVersionMax="47" xr10:uidLastSave="{00000000-0000-0000-0000-000000000000}"/>
  <bookViews>
    <workbookView xWindow="2955" yWindow="2250" windowWidth="22800" windowHeight="12180" firstSheet="13" activeTab="17" xr2:uid="{00000000-000D-0000-FFFF-FFFF00000000}"/>
  </bookViews>
  <sheets>
    <sheet name="appl. by district, sex, month" sheetId="1" r:id="rId1"/>
    <sheet name="appl. by dinstrict, month 20,21" sheetId="8" r:id="rId2"/>
    <sheet name="applicants by sex, month 20,21" sheetId="4" r:id="rId3"/>
    <sheet name="appl. by month 1995-2021" sheetId="6" r:id="rId4"/>
    <sheet name="benef. by month, com 20-21" sheetId="10" r:id="rId5"/>
    <sheet name="benef. amount by month 11-21" sheetId="5" r:id="rId6"/>
    <sheet name="by ec activity 01.21" sheetId="11" r:id="rId7"/>
    <sheet name="by ec.activity 02.21" sheetId="12" r:id="rId8"/>
    <sheet name="by ec.activity 03.21" sheetId="13" r:id="rId9"/>
    <sheet name="by ec.activity 04.21" sheetId="14" r:id="rId10"/>
    <sheet name="by ec.activity 05.21" sheetId="15" r:id="rId11"/>
    <sheet name="by ec.activity 06.21" sheetId="16" r:id="rId12"/>
    <sheet name="by ec.activity 07.21" sheetId="17" r:id="rId13"/>
    <sheet name="by ec.activity 08.21" sheetId="18" r:id="rId14"/>
    <sheet name="by ec.activity 09.21" sheetId="19" r:id="rId15"/>
    <sheet name="by ec.activity 10.21" sheetId="20" r:id="rId16"/>
    <sheet name="by ec.activity 11.21" sheetId="21" r:id="rId17"/>
    <sheet name="by ec.activity 12.21" sheetId="22" r:id="rId18"/>
  </sheets>
  <externalReferences>
    <externalReference r:id="rId19"/>
  </externalReferences>
  <definedNames>
    <definedName name="_xlnm._FilterDatabase" localSheetId="5" hidden="1">'benef. amount by month 11-21'!$J$23:$L$23</definedName>
    <definedName name="_xlnm.Print_Area" localSheetId="17">'by ec.activity 12.21'!$A$1:$H$33</definedName>
  </definedNames>
  <calcPr calcId="191029"/>
</workbook>
</file>

<file path=xl/calcChain.xml><?xml version="1.0" encoding="utf-8"?>
<calcChain xmlns="http://schemas.openxmlformats.org/spreadsheetml/2006/main">
  <c r="AB17" i="6" l="1"/>
  <c r="AB16" i="6"/>
  <c r="AB15" i="6"/>
  <c r="AB14" i="6"/>
  <c r="AB13" i="6"/>
  <c r="AB19" i="6" s="1"/>
  <c r="AB11" i="6"/>
  <c r="AB10" i="6"/>
  <c r="AB9" i="6"/>
  <c r="AB8" i="6"/>
  <c r="AB7" i="6"/>
  <c r="AB6" i="6"/>
  <c r="AB12" i="6" s="1"/>
  <c r="AB20" i="6" l="1"/>
  <c r="AP10" i="5"/>
  <c r="AP11" i="5"/>
  <c r="AP12" i="5"/>
  <c r="AP13" i="5"/>
  <c r="AP15" i="5"/>
  <c r="AP16" i="5"/>
  <c r="AP17" i="5"/>
  <c r="AP18" i="5"/>
  <c r="AP19" i="5"/>
  <c r="AP20" i="5"/>
  <c r="AP8" i="5"/>
  <c r="AP9" i="5"/>
  <c r="AO21" i="5"/>
  <c r="AO22" i="5" s="1"/>
  <c r="AO14" i="5"/>
  <c r="AN21" i="5"/>
  <c r="AP21" i="5" s="1"/>
  <c r="AN14" i="5"/>
  <c r="AP14" i="5" s="1"/>
  <c r="AA19" i="6"/>
  <c r="AA12" i="6"/>
  <c r="AA20" i="6" s="1"/>
  <c r="AN22" i="5" l="1"/>
  <c r="AP22" i="5" s="1"/>
  <c r="A27" i="8" l="1"/>
  <c r="A31" i="5" s="1"/>
  <c r="H14" i="5"/>
  <c r="F14" i="5"/>
  <c r="D14" i="5"/>
  <c r="B14" i="5"/>
  <c r="E21" i="5"/>
  <c r="D21" i="5"/>
  <c r="E14" i="5"/>
  <c r="M22" i="5"/>
  <c r="M21" i="5"/>
  <c r="M14" i="5"/>
  <c r="J14" i="5"/>
  <c r="L8" i="5"/>
  <c r="L9" i="5"/>
  <c r="L10" i="5"/>
  <c r="L11" i="5"/>
  <c r="L12" i="5"/>
  <c r="L13" i="5"/>
  <c r="I14" i="5"/>
  <c r="I22" i="5" s="1"/>
  <c r="K14" i="5"/>
  <c r="L15" i="5"/>
  <c r="L16" i="5"/>
  <c r="L17" i="5"/>
  <c r="L18" i="5"/>
  <c r="L19" i="5"/>
  <c r="L20" i="5"/>
  <c r="H21" i="5"/>
  <c r="I21" i="5"/>
  <c r="J21" i="5"/>
  <c r="K21" i="5"/>
  <c r="K22" i="5" s="1"/>
  <c r="H22" i="5"/>
  <c r="L22" i="5" s="1"/>
  <c r="J22" i="5"/>
  <c r="O20" i="5"/>
  <c r="O19" i="5"/>
  <c r="O18" i="5"/>
  <c r="O17" i="5"/>
  <c r="O16" i="5"/>
  <c r="O15" i="5"/>
  <c r="O13" i="5"/>
  <c r="O12" i="5"/>
  <c r="N14" i="5"/>
  <c r="O11" i="5"/>
  <c r="O10" i="5"/>
  <c r="O9" i="5"/>
  <c r="O8" i="5"/>
  <c r="N21" i="5"/>
  <c r="N22" i="5" s="1"/>
  <c r="C14" i="5"/>
  <c r="G14" i="5"/>
  <c r="B21" i="5"/>
  <c r="B22" i="5" s="1"/>
  <c r="C21" i="5"/>
  <c r="F21" i="5"/>
  <c r="G21" i="5"/>
  <c r="G22" i="5" s="1"/>
  <c r="L14" i="5" l="1"/>
  <c r="L21" i="5"/>
  <c r="O21" i="5"/>
  <c r="D22" i="5"/>
  <c r="O14" i="5"/>
  <c r="E22" i="5"/>
  <c r="F22" i="5"/>
  <c r="O22" i="5"/>
  <c r="C22" i="5"/>
</calcChain>
</file>

<file path=xl/sharedStrings.xml><?xml version="1.0" encoding="utf-8"?>
<sst xmlns="http://schemas.openxmlformats.org/spreadsheetml/2006/main" count="719" uniqueCount="143">
  <si>
    <t>£</t>
  </si>
  <si>
    <t>ΑΡΙΘΜΟΣ</t>
  </si>
  <si>
    <t>ΠΟΣΟ ΠΟΥ</t>
  </si>
  <si>
    <t>ΠΡΟΣΩΠΩΝ</t>
  </si>
  <si>
    <t>ΠΛΗΡΩΘΗΚΕ</t>
  </si>
  <si>
    <t>12356*</t>
  </si>
  <si>
    <t>ΠΛΗΡΩΘΗΚΕ*</t>
  </si>
  <si>
    <t xml:space="preserve">  </t>
  </si>
  <si>
    <t>% μεταβολής στον αρ. ατόμων 2009/2008</t>
  </si>
  <si>
    <t>% μεταβολής στον αρ. ατόμων 2010/2009</t>
  </si>
  <si>
    <t>ΑΤΟΜΩΝ</t>
  </si>
  <si>
    <t>ΠΟΣΟ ΠΛΗΡΩΜΗΣ* €</t>
  </si>
  <si>
    <t>A/A</t>
  </si>
  <si>
    <t>TABLE 1</t>
  </si>
  <si>
    <t>JANUARY</t>
  </si>
  <si>
    <t>FEBRUARY</t>
  </si>
  <si>
    <t>MARCH</t>
  </si>
  <si>
    <t>APRIL</t>
  </si>
  <si>
    <t>MAY</t>
  </si>
  <si>
    <t>JUNE</t>
  </si>
  <si>
    <t>MEAN MONTHLY NUMBER OF PERSONS DURING A' SEMESTER</t>
  </si>
  <si>
    <t>JULY</t>
  </si>
  <si>
    <t>AUGUST</t>
  </si>
  <si>
    <t>SEPTEMBER</t>
  </si>
  <si>
    <t>OCTOBER</t>
  </si>
  <si>
    <t>NOVEMBER</t>
  </si>
  <si>
    <t>DECEMBER</t>
  </si>
  <si>
    <t>MEAN MONTHLY NUMBER OF PERSONS DURING B' SEMESTER</t>
  </si>
  <si>
    <t>MEAN MONTHLY NUMBER OF PERSONS DURING THE YEAR</t>
  </si>
  <si>
    <t>MALES</t>
  </si>
  <si>
    <t>NICOSIA</t>
  </si>
  <si>
    <t>LARNACA</t>
  </si>
  <si>
    <t>FAMAGUSTA</t>
  </si>
  <si>
    <t>LIMASSOL</t>
  </si>
  <si>
    <t>PAPHOS</t>
  </si>
  <si>
    <t>TOTAL</t>
  </si>
  <si>
    <t>% OF TOTAL</t>
  </si>
  <si>
    <t>FEMALES</t>
  </si>
  <si>
    <t>STATISTICS SECTION</t>
  </si>
  <si>
    <t>SOCIAL INSURANCE SERVICES</t>
  </si>
  <si>
    <t>TABLE 2</t>
  </si>
  <si>
    <t>MONTH</t>
  </si>
  <si>
    <t>TABLE 3</t>
  </si>
  <si>
    <t>PERCENTAGE</t>
  </si>
  <si>
    <t>TABLE 4</t>
  </si>
  <si>
    <t>TABLE 5</t>
  </si>
  <si>
    <t>Greek-cypriots and others</t>
  </si>
  <si>
    <t>E.U. citizens*</t>
  </si>
  <si>
    <t>Aliens*</t>
  </si>
  <si>
    <t>Turkish-cypriots</t>
  </si>
  <si>
    <t>Total</t>
  </si>
  <si>
    <t xml:space="preserve">*  In the above number aliens or E.U. citizens that live permanently in Cyprus may be included.  </t>
  </si>
  <si>
    <t>TABLE 6</t>
  </si>
  <si>
    <t>MEAN MONTHLY NUMBER OF PERSONS AND TOTAL AMOUNT PAID DURING A' SEMESTER</t>
  </si>
  <si>
    <t>MEAN MONTHLY NUMBER OF PERSONS AND TOTAL AMOUNT PAID DURING B' SEMESTER</t>
  </si>
  <si>
    <t>MEAN MONTHLY NUMBER OF PERSONS AND TOTAL AMOUNT PAID DURING THE YEAR</t>
  </si>
  <si>
    <t>Number of persons</t>
  </si>
  <si>
    <t>Amount paid (€) *</t>
  </si>
  <si>
    <t>% change in number of persons 2012/2011</t>
  </si>
  <si>
    <t>% change in number of persons 2014/2013</t>
  </si>
  <si>
    <t>2. Part of the amount refers to retrospective payments.</t>
  </si>
  <si>
    <t>TABLE 7.1</t>
  </si>
  <si>
    <t>ECONOMIC ACTIVITY (NACE 2)</t>
  </si>
  <si>
    <t>Agriculture, forestry and fishing</t>
  </si>
  <si>
    <t>Mining and quarrying</t>
  </si>
  <si>
    <t>Manufacturing</t>
  </si>
  <si>
    <t>Electricity, gas, steam and airconditioning supply</t>
  </si>
  <si>
    <t>Water supply; Sewerage, waste management and remediation activities</t>
  </si>
  <si>
    <t>Construction</t>
  </si>
  <si>
    <t xml:space="preserve">Wholesale and Retail trade; Repair of motor vehicles, motorcycles </t>
  </si>
  <si>
    <t>Trasportation and storage</t>
  </si>
  <si>
    <t>Accomodation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</si>
  <si>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</si>
  <si>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</si>
  <si>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</si>
  <si>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</si>
  <si>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</si>
  <si>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</si>
  <si>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</si>
  <si>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</si>
  <si>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</si>
  <si>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</si>
  <si>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 and services - producing activities of households for own use</t>
  </si>
  <si>
    <t>Activities of extraterritorial organizations and bodies</t>
  </si>
  <si>
    <t>Not stated</t>
  </si>
  <si>
    <t>Port-workers</t>
  </si>
  <si>
    <t>UNEMPLOYMENT STATUS</t>
  </si>
  <si>
    <t>LAY-OFF</t>
  </si>
  <si>
    <t>TERMINATION</t>
  </si>
  <si>
    <t>MANUFACTURE</t>
  </si>
  <si>
    <t>HOSPITALITY INDUSTRY</t>
  </si>
  <si>
    <t>OTHER</t>
  </si>
  <si>
    <t>TABLE 7.2</t>
  </si>
  <si>
    <t>TABLE 7.3</t>
  </si>
  <si>
    <t>TABLE 7.4</t>
  </si>
  <si>
    <t>TABLE 7.5</t>
  </si>
  <si>
    <t>TABLE 7.6</t>
  </si>
  <si>
    <t>TABLE 7.7</t>
  </si>
  <si>
    <t>TABLE 7.8</t>
  </si>
  <si>
    <t>TABLE 7.9</t>
  </si>
  <si>
    <t>TABLE 7.10</t>
  </si>
  <si>
    <t>TABLE 7.11</t>
  </si>
  <si>
    <t>TABLE 7.12</t>
  </si>
  <si>
    <t>% CHANGE</t>
  </si>
  <si>
    <t>ANNUAL EXPENDITURE €**</t>
  </si>
  <si>
    <t>% change in number of persons 2015/2014</t>
  </si>
  <si>
    <t>% change in number of persons 2016/2015</t>
  </si>
  <si>
    <t>% change in number of persons 2017/2016</t>
  </si>
  <si>
    <t>% change in number of persons 2018/2017</t>
  </si>
  <si>
    <t>% change in number of persons 2019/2018</t>
  </si>
  <si>
    <t>% change in number of persons 2013/2012</t>
  </si>
  <si>
    <t>TOTAL 2020</t>
  </si>
  <si>
    <t>% change in number of persons 2020/2019</t>
  </si>
  <si>
    <t>% change of total 2020/2019</t>
  </si>
  <si>
    <t>`</t>
  </si>
  <si>
    <t>1. Beneficiaries are not necessarily paid at the month of the eligibility of the benefit.</t>
  </si>
  <si>
    <t>* Amount paid refers to monthly expenditure and not the corresponding amount of the beneficiaries shown above due to:</t>
  </si>
  <si>
    <r>
      <t xml:space="preserve">**  Annual expenditure is according to the final accounts of the Social Insurance Fund. The annual amount differs from the monthly amount because the former includes both unemployment benefit returns to and from other EU countries (according to the Regulation) as well as the amount of </t>
    </r>
    <r>
      <rPr>
        <sz val="9"/>
        <rFont val="Calibri"/>
        <family val="2"/>
        <charset val="161"/>
      </rPr>
      <t>€</t>
    </r>
    <r>
      <rPr>
        <sz val="9"/>
        <rFont val="Arial"/>
        <family val="2"/>
        <charset val="161"/>
      </rPr>
      <t>13.351.696 in December 2020 which corresponds to the expenditure for EEA8 (Special Unemployment Support Plan for coping with the effects of Covid-19).</t>
    </r>
  </si>
  <si>
    <t>TOTAL 2021</t>
  </si>
  <si>
    <t>NUMBER OF PERSONS WHO APPLIED FOR UNEMPLOYMENT BENEFIT DURING 2021 BY DISTRICT, SEX AND MONTH</t>
  </si>
  <si>
    <t>NUMBER OF PERSONS WHO APPLIED FOR UNEMPLOYMENT BENEFIT FOR THE YEARS 2020-2021 BY DISTRICT AND MONTH</t>
  </si>
  <si>
    <t xml:space="preserve">NUMBER OF PERSONS WHO APPLIED FOR UNEMPLOYMENT BENEFIT FOR THE YEARS 2020 - 2021 BY SEX AND MONTH </t>
  </si>
  <si>
    <t xml:space="preserve"> NUMBER OF PERSONS WHO APPLIED FOR UNEMPLOYMENT BENEFIT BY MONTH FOR THE YEARS 1995 - 2021</t>
  </si>
  <si>
    <t>% change 2021/2020</t>
  </si>
  <si>
    <t>NUMBER OF BENEFICIARIES OF UNEMPLOYMENT BENEFIT FROM THE SOCIAL INSURANCE FUND BY MONTH, COMMUNITY AND YEAR, 2020 - 2021</t>
  </si>
  <si>
    <t>% change of total 2021/2020</t>
  </si>
  <si>
    <t>% change in number of persons 2021/2020</t>
  </si>
  <si>
    <t>UNEMPLOYMENT BENEFIT Y2013-2021</t>
  </si>
  <si>
    <t xml:space="preserve">NUMBER OF BENEFICIARIES OF UNEMPLOYMENT BENEFIT AND EXPENDITURE* DURING 2013 - 2021 BY MONTH </t>
  </si>
  <si>
    <t>NUMBER OF PERSONS WHO APPLIED FOR UNEMPLOYMENT BENEFIT BY ECONOMIC ACTIVITY AND UNEMPLOYMENT STATUS, JANUARY 2021</t>
  </si>
  <si>
    <t>Unemployment benefit by economic activity 2021</t>
  </si>
  <si>
    <t>NUMBER OF PERSONS WHO APPLIED FOR UNEMPLOYMENT BENEFIT BY ECONOMIC ACTIVITY AND UNEMPLOYMENT STATUS, FEBRUARY 2021</t>
  </si>
  <si>
    <t>NUMBER OF PERSONS WHO APPLIED FOR UNEMPLOYMENT BENEFIT BY ECONOMIC ACTIVITY AND UNEMPLOYMENT STATUS, MARCH 2021</t>
  </si>
  <si>
    <t>NUMBER OF PERSONS WHO APPLIED FOR UNEMPLOYMENT BENEFIT BY ECONOMIC ACTIVITY AND UNEMPLOYMENT STATUS, APRIL 2021</t>
  </si>
  <si>
    <t>NUMBER OF PERSONS WHO APPLIED FOR UNEMPLOYMENT BENEFIT BY ECONOMIC ACTIVITY AND UNEMPLOYMENT STATUS, MAY 2021</t>
  </si>
  <si>
    <t>NUMBER OF PERSONS WHO APPLIED FOR UNEMPLOYMENT BENEFIT BY ECONOMIC ACTIVITY AND UNEMPLOYMENT STATUS, JUNE 2021</t>
  </si>
  <si>
    <t>NUMBER OF PERSONS WHO APPLIED FOR UNEMPLOYMENT BENEFIT BY ECONOMIC ACTIVITY AND UNEMPLOYMENT STATUS, JULY 2021</t>
  </si>
  <si>
    <t>NUMBER OF PERSONS WHO APPLIED FOR UNEMPLOYMENT BENEFIT BY ECONOMIC ACTIVITY AND UNEMPLOYMENT STATUS, AUGUST 2021</t>
  </si>
  <si>
    <t>NUMBER OF PERSONS WHO APPLIED FOR UNEMPLOYMENT BENEFIT BY ECONOMIC ACTIVITY AND UNEMPLOYMENT STATUS, SPTEMBER 2021</t>
  </si>
  <si>
    <t>NUMBER OF PERSONS WHO APPLIED FOR UNEMPLOYMENT BENEFIT BY ECONOMIC ACTIVITY AND UNEMPLOYMENT STATUS, OCTOBER 2021</t>
  </si>
  <si>
    <t>NUMBER OF PERSONS WHO APPLIED FOR UNEMPLOYMENT BENEFIT BY ECONOMIC ACTIVITY AND UNEMPLOYMENT STATUS, NOVEMBER 2021</t>
  </si>
  <si>
    <t>NUMBER OF PERSONS WHO APPLIED FOR UNEMPLOYMENT BENEFIT BY ECONOMIC ACTIVITY AND UNEMPLOYMENT STATUS, DECEMBER 2021</t>
  </si>
  <si>
    <t>UNEMPLOYMENT BENEFIT Y2020-2021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</si>
</sst>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_€_-;\-* #,##0\ _€_-;_-* &quot;-&quot;\ _€_-;_-@_-"/>
    <numFmt numFmtId="165" formatCode="_-* #,##0\ _Δ_ρ_χ_-;\-* #,##0\ _Δ_ρ_χ_-;_-* &quot;-&quot;\ _Δ_ρ_χ_-;_-@_-"/>
    <numFmt numFmtId="166" formatCode="0.0%"/>
    <numFmt numFmtId="167" formatCode="[$-408]d\-mmm\-yy;@"/>
    <numFmt numFmtId="168" formatCode="[$-408]dd\-mmm\-yy;@"/>
    <numFmt numFmtId="169" formatCode="[$€-2]\ #,##0;[Red]\-[$€-2]\ #,##0"/>
    <numFmt numFmtId="170" formatCode="[$-809]dd\ mmmm\ yyyy;@"/>
  </numFmts>
  <fonts count="22" x14ac:knownFonts="1">
    <font>
      <sz val="10"/>
      <name val="Arial"/>
      <charset val="161"/>
    </font>
    <font>
      <sz val="10"/>
      <name val="Arial"/>
      <family val="2"/>
      <charset val="161"/>
    </font>
    <font>
      <sz val="9"/>
      <name val="Arial"/>
      <family val="2"/>
    </font>
    <font>
      <b/>
      <sz val="9"/>
      <name val="Arial"/>
      <family val="2"/>
    </font>
    <font>
      <b/>
      <sz val="10"/>
      <name val="Arial"/>
      <family val="2"/>
    </font>
    <font>
      <sz val="10"/>
      <name val="Arial"/>
      <family val="2"/>
    </font>
    <font>
      <sz val="8"/>
      <name val="Arial"/>
      <family val="2"/>
    </font>
    <font>
      <b/>
      <sz val="8"/>
      <name val="Arial"/>
      <family val="2"/>
    </font>
    <font>
      <sz val="11"/>
      <name val="Arial"/>
      <family val="2"/>
    </font>
    <font>
      <b/>
      <sz val="11"/>
      <name val="Arial"/>
      <family val="2"/>
    </font>
    <font>
      <sz val="8"/>
      <name val="Arial"/>
      <family val="2"/>
      <charset val="161"/>
    </font>
    <font>
      <b/>
      <sz val="10"/>
      <name val="Arial"/>
      <family val="2"/>
      <charset val="161"/>
    </font>
    <font>
      <b/>
      <u/>
      <sz val="10"/>
      <name val="Arial"/>
      <family val="2"/>
      <charset val="161"/>
    </font>
    <font>
      <sz val="9"/>
      <name val="Arial"/>
      <family val="2"/>
      <charset val="161"/>
    </font>
    <font>
      <b/>
      <sz val="9"/>
      <name val="Arial"/>
      <family val="2"/>
      <charset val="161"/>
    </font>
    <font>
      <b/>
      <sz val="8"/>
      <name val="Arial"/>
      <family val="2"/>
      <charset val="161"/>
    </font>
    <font>
      <b/>
      <sz val="9"/>
      <name val="Arial"/>
      <family val="2"/>
      <charset val="161"/>
    </font>
    <font>
      <sz val="10"/>
      <name val="Arial"/>
      <family val="2"/>
      <charset val="161"/>
    </font>
    <font>
      <sz val="9"/>
      <name val="Arial"/>
      <family val="2"/>
      <charset val="161"/>
    </font>
    <font>
      <b/>
      <u/>
      <sz val="9"/>
      <name val="Arial"/>
      <family val="2"/>
      <charset val="161"/>
    </font>
    <font>
      <u/>
      <sz val="9"/>
      <name val="Arial"/>
      <family val="2"/>
      <charset val="161"/>
    </font>
    <font>
      <sz val="9"/>
      <name val="Calibri"/>
      <family val="2"/>
      <charset val="161"/>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7" fillId="0" borderId="0"/>
    <xf numFmtId="9" fontId="1" fillId="0" borderId="0" applyFont="0" applyFill="0" applyBorder="0" applyAlignment="0" applyProtection="0"/>
  </cellStyleXfs>
  <cellXfs count="49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6" fillId="0" borderId="1" xfId="0" applyFont="1" applyBorder="1"/>
    <xf numFmtId="0" fontId="6" fillId="0" borderId="2" xfId="0" applyFont="1" applyBorder="1"/>
    <xf numFmtId="0" fontId="6" fillId="0" borderId="0" xfId="0" applyFont="1"/>
    <xf numFmtId="1" fontId="0" fillId="0" borderId="0" xfId="0" applyNumberFormat="1"/>
    <xf numFmtId="0" fontId="8" fillId="0" borderId="0" xfId="0" applyFont="1"/>
    <xf numFmtId="0" fontId="2" fillId="0" borderId="5" xfId="0" applyFont="1" applyBorder="1"/>
    <xf numFmtId="0" fontId="3" fillId="0" borderId="5" xfId="0" applyFont="1" applyBorder="1" applyAlignment="1">
      <alignment horizontal="center"/>
    </xf>
    <xf numFmtId="0" fontId="7" fillId="0" borderId="6" xfId="0" applyFont="1" applyBorder="1"/>
    <xf numFmtId="0" fontId="2" fillId="0" borderId="1" xfId="0" applyFont="1" applyBorder="1"/>
    <xf numFmtId="0" fontId="2" fillId="0" borderId="2" xfId="0" applyFont="1" applyBorder="1"/>
    <xf numFmtId="166" fontId="2" fillId="0" borderId="11" xfId="2" applyNumberFormat="1" applyFont="1" applyBorder="1"/>
    <xf numFmtId="0" fontId="2" fillId="0" borderId="11" xfId="0" applyFont="1" applyBorder="1"/>
    <xf numFmtId="166" fontId="2" fillId="0" borderId="0" xfId="2" applyNumberFormat="1" applyFont="1" applyBorder="1"/>
    <xf numFmtId="0" fontId="2" fillId="0" borderId="13" xfId="0" applyFont="1" applyBorder="1"/>
    <xf numFmtId="0" fontId="2" fillId="0" borderId="14" xfId="0" applyFont="1" applyBorder="1"/>
    <xf numFmtId="1" fontId="2" fillId="0" borderId="1" xfId="0" applyNumberFormat="1" applyFont="1" applyBorder="1"/>
    <xf numFmtId="0" fontId="2" fillId="0" borderId="0" xfId="0" applyFont="1" applyAlignment="1">
      <alignment horizontal="right"/>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xf>
    <xf numFmtId="168" fontId="5" fillId="0" borderId="0" xfId="0" applyNumberFormat="1" applyFont="1" applyAlignment="1">
      <alignment horizontal="left"/>
    </xf>
    <xf numFmtId="167" fontId="5" fillId="0" borderId="0" xfId="0" applyNumberFormat="1" applyFont="1" applyAlignment="1">
      <alignment horizontal="left"/>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11" fillId="0" borderId="0" xfId="0" applyFont="1" applyAlignment="1">
      <alignment horizontal="center" wrapText="1"/>
    </xf>
    <xf numFmtId="0" fontId="11" fillId="0" borderId="0" xfId="0" applyFont="1"/>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166" fontId="2" fillId="0" borderId="4" xfId="2" applyNumberFormat="1" applyFont="1" applyBorder="1" applyAlignment="1">
      <alignment horizontal="center"/>
    </xf>
    <xf numFmtId="0" fontId="2" fillId="0" borderId="17" xfId="0" applyFont="1" applyBorder="1" applyAlignment="1">
      <alignment horizontal="center"/>
    </xf>
    <xf numFmtId="0" fontId="13" fillId="0" borderId="29" xfId="0" applyFont="1" applyBorder="1"/>
    <xf numFmtId="0" fontId="14" fillId="0" borderId="30" xfId="0" applyFont="1" applyBorder="1" applyAlignment="1">
      <alignment horizontal="center"/>
    </xf>
    <xf numFmtId="0" fontId="14" fillId="0" borderId="31" xfId="0" applyFont="1" applyBorder="1" applyAlignment="1">
      <alignment horizontal="center"/>
    </xf>
    <xf numFmtId="165" fontId="13" fillId="0" borderId="32" xfId="0" applyNumberFormat="1" applyFont="1" applyBorder="1"/>
    <xf numFmtId="0" fontId="13" fillId="0" borderId="0" xfId="0" applyFont="1"/>
    <xf numFmtId="167" fontId="13" fillId="0" borderId="0" xfId="0" applyNumberFormat="1" applyFont="1" applyAlignment="1">
      <alignment horizontal="left"/>
    </xf>
    <xf numFmtId="0" fontId="10" fillId="0" borderId="1" xfId="0" applyFont="1" applyBorder="1" applyAlignment="1">
      <alignment horizontal="center"/>
    </xf>
    <xf numFmtId="0" fontId="10" fillId="0" borderId="34" xfId="0" applyFont="1" applyBorder="1"/>
    <xf numFmtId="0" fontId="10" fillId="0" borderId="3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9" xfId="0" applyFont="1" applyBorder="1"/>
    <xf numFmtId="0" fontId="10" fillId="0" borderId="4" xfId="0" applyFont="1" applyBorder="1" applyAlignment="1">
      <alignment horizontal="center"/>
    </xf>
    <xf numFmtId="0" fontId="15" fillId="0" borderId="4" xfId="0" applyFont="1" applyBorder="1" applyAlignment="1">
      <alignment horizontal="center"/>
    </xf>
    <xf numFmtId="165" fontId="18" fillId="0" borderId="32" xfId="0" applyNumberFormat="1" applyFont="1" applyBorder="1"/>
    <xf numFmtId="0" fontId="10" fillId="0" borderId="36" xfId="0" applyFont="1" applyBorder="1"/>
    <xf numFmtId="165" fontId="18" fillId="0" borderId="37" xfId="0" applyNumberFormat="1" applyFont="1" applyBorder="1"/>
    <xf numFmtId="0" fontId="14" fillId="0" borderId="0" xfId="0" applyFont="1" applyAlignment="1">
      <alignment horizontal="center"/>
    </xf>
    <xf numFmtId="0" fontId="14" fillId="0" borderId="0" xfId="0" applyFont="1"/>
    <xf numFmtId="0" fontId="14" fillId="0" borderId="0" xfId="0" applyFont="1" applyAlignment="1">
      <alignment horizontal="left"/>
    </xf>
    <xf numFmtId="0" fontId="19" fillId="0" borderId="0" xfId="0" applyFont="1"/>
    <xf numFmtId="166" fontId="0" fillId="0" borderId="0" xfId="0" applyNumberFormat="1"/>
    <xf numFmtId="1" fontId="14" fillId="0" borderId="38" xfId="0" applyNumberFormat="1" applyFont="1" applyBorder="1" applyAlignment="1">
      <alignment horizontal="center"/>
    </xf>
    <xf numFmtId="0" fontId="13" fillId="0" borderId="0" xfId="0" applyFont="1" applyAlignment="1">
      <alignment horizontal="left" wrapText="1"/>
    </xf>
    <xf numFmtId="166" fontId="2" fillId="0" borderId="7" xfId="2" applyNumberFormat="1" applyFont="1" applyBorder="1" applyAlignment="1">
      <alignment horizontal="center"/>
    </xf>
    <xf numFmtId="1" fontId="2" fillId="0" borderId="39" xfId="0" applyNumberFormat="1" applyFont="1" applyBorder="1" applyAlignment="1">
      <alignment horizontal="center"/>
    </xf>
    <xf numFmtId="166" fontId="2" fillId="0" borderId="37" xfId="2" applyNumberFormat="1" applyFont="1" applyBorder="1" applyAlignment="1">
      <alignment horizontal="center"/>
    </xf>
    <xf numFmtId="166" fontId="14" fillId="0" borderId="10" xfId="2" applyNumberFormat="1" applyFont="1" applyBorder="1"/>
    <xf numFmtId="0" fontId="2" fillId="0" borderId="43" xfId="0" applyFont="1" applyBorder="1"/>
    <xf numFmtId="0" fontId="3" fillId="0" borderId="43" xfId="0" applyFont="1" applyBorder="1" applyAlignment="1">
      <alignment horizontal="center"/>
    </xf>
    <xf numFmtId="0" fontId="3" fillId="0" borderId="41" xfId="0" applyFont="1" applyBorder="1"/>
    <xf numFmtId="0" fontId="15" fillId="0" borderId="44" xfId="0" applyFont="1" applyBorder="1" applyAlignment="1">
      <alignment wrapText="1"/>
    </xf>
    <xf numFmtId="0" fontId="13" fillId="0" borderId="0" xfId="0" applyFont="1" applyAlignment="1">
      <alignment horizontal="center"/>
    </xf>
    <xf numFmtId="0" fontId="13" fillId="0" borderId="0" xfId="0" applyFont="1" applyAlignment="1">
      <alignment horizontal="left"/>
    </xf>
    <xf numFmtId="165" fontId="13" fillId="0" borderId="37" xfId="0" applyNumberFormat="1" applyFont="1" applyBorder="1"/>
    <xf numFmtId="165" fontId="13" fillId="0" borderId="12" xfId="0" applyNumberFormat="1" applyFont="1" applyBorder="1" applyAlignment="1">
      <alignment horizontal="center"/>
    </xf>
    <xf numFmtId="0" fontId="10" fillId="0" borderId="45" xfId="0" applyFont="1" applyBorder="1"/>
    <xf numFmtId="165" fontId="13" fillId="0" borderId="46" xfId="0" applyNumberFormat="1" applyFont="1" applyBorder="1"/>
    <xf numFmtId="165" fontId="18" fillId="0" borderId="46" xfId="0" applyNumberFormat="1" applyFont="1" applyBorder="1"/>
    <xf numFmtId="0" fontId="15" fillId="0" borderId="30" xfId="0" applyFont="1" applyBorder="1" applyAlignment="1">
      <alignment wrapText="1"/>
    </xf>
    <xf numFmtId="165" fontId="14" fillId="0" borderId="7" xfId="0" applyNumberFormat="1" applyFont="1" applyBorder="1" applyAlignment="1">
      <alignment horizontal="center"/>
    </xf>
    <xf numFmtId="166" fontId="14" fillId="0" borderId="7" xfId="2" applyNumberFormat="1" applyFont="1" applyBorder="1" applyAlignment="1">
      <alignment horizontal="center"/>
    </xf>
    <xf numFmtId="1" fontId="14" fillId="0" borderId="34" xfId="0" applyNumberFormat="1" applyFont="1" applyBorder="1" applyAlignment="1">
      <alignment horizontal="center"/>
    </xf>
    <xf numFmtId="0" fontId="14" fillId="0" borderId="44" xfId="0" applyFont="1" applyBorder="1" applyAlignment="1">
      <alignment wrapText="1"/>
    </xf>
    <xf numFmtId="3" fontId="14" fillId="0" borderId="48" xfId="0" applyNumberFormat="1" applyFont="1" applyBorder="1" applyAlignment="1">
      <alignment wrapText="1"/>
    </xf>
    <xf numFmtId="165" fontId="14" fillId="0" borderId="49" xfId="0" applyNumberFormat="1" applyFont="1" applyBorder="1"/>
    <xf numFmtId="1" fontId="14" fillId="0" borderId="1" xfId="0" applyNumberFormat="1" applyFont="1" applyBorder="1" applyAlignment="1">
      <alignment horizontal="center"/>
    </xf>
    <xf numFmtId="3" fontId="14" fillId="0" borderId="0" xfId="0" applyNumberFormat="1" applyFont="1" applyAlignment="1">
      <alignment wrapText="1"/>
    </xf>
    <xf numFmtId="165" fontId="14" fillId="0" borderId="39" xfId="0" applyNumberFormat="1" applyFont="1" applyBorder="1"/>
    <xf numFmtId="165" fontId="14" fillId="0" borderId="0" xfId="0" applyNumberFormat="1" applyFont="1"/>
    <xf numFmtId="165" fontId="14" fillId="0" borderId="0" xfId="0" applyNumberFormat="1" applyFont="1" applyAlignment="1">
      <alignment horizontal="center"/>
    </xf>
    <xf numFmtId="0" fontId="14" fillId="0" borderId="0" xfId="0" applyFont="1" applyAlignment="1">
      <alignment wrapText="1"/>
    </xf>
    <xf numFmtId="0" fontId="13" fillId="0" borderId="0" xfId="0" applyFont="1" applyAlignment="1">
      <alignment wrapText="1"/>
    </xf>
    <xf numFmtId="1" fontId="11" fillId="0" borderId="42" xfId="0" applyNumberFormat="1" applyFont="1" applyBorder="1" applyAlignment="1">
      <alignment horizontal="center"/>
    </xf>
    <xf numFmtId="1" fontId="2" fillId="0" borderId="0" xfId="0" applyNumberFormat="1" applyFont="1" applyAlignment="1">
      <alignment horizontal="center"/>
    </xf>
    <xf numFmtId="1" fontId="11" fillId="0" borderId="42" xfId="0" applyNumberFormat="1" applyFont="1" applyBorder="1" applyAlignment="1">
      <alignment horizontal="right"/>
    </xf>
    <xf numFmtId="166" fontId="13" fillId="0" borderId="40" xfId="2" applyNumberFormat="1" applyFont="1" applyBorder="1" applyAlignment="1">
      <alignment horizontal="center"/>
    </xf>
    <xf numFmtId="166" fontId="13" fillId="0" borderId="54" xfId="2" applyNumberFormat="1" applyFont="1" applyBorder="1" applyAlignment="1">
      <alignment horizontal="center"/>
    </xf>
    <xf numFmtId="166" fontId="13" fillId="0" borderId="55" xfId="2" applyNumberFormat="1" applyFont="1" applyBorder="1" applyAlignment="1">
      <alignment horizontal="center"/>
    </xf>
    <xf numFmtId="0" fontId="15" fillId="0" borderId="50" xfId="0" applyFont="1" applyBorder="1" applyAlignment="1">
      <alignment horizontal="center"/>
    </xf>
    <xf numFmtId="165" fontId="13" fillId="0" borderId="14" xfId="0" applyNumberFormat="1" applyFont="1" applyBorder="1"/>
    <xf numFmtId="165" fontId="13" fillId="0" borderId="22" xfId="0" applyNumberFormat="1" applyFont="1" applyBorder="1"/>
    <xf numFmtId="165" fontId="14" fillId="0" borderId="28" xfId="0" applyNumberFormat="1" applyFont="1" applyBorder="1" applyAlignment="1">
      <alignment horizontal="center"/>
    </xf>
    <xf numFmtId="165" fontId="13" fillId="0" borderId="19" xfId="0" applyNumberFormat="1" applyFont="1" applyBorder="1" applyAlignment="1">
      <alignment horizontal="center"/>
    </xf>
    <xf numFmtId="165" fontId="13" fillId="0" borderId="14" xfId="0" applyNumberFormat="1" applyFont="1" applyBorder="1" applyAlignment="1">
      <alignment horizontal="center"/>
    </xf>
    <xf numFmtId="165" fontId="13" fillId="0" borderId="11" xfId="0" applyNumberFormat="1" applyFont="1" applyBorder="1" applyAlignment="1">
      <alignment horizontal="center"/>
    </xf>
    <xf numFmtId="165" fontId="14" fillId="0" borderId="2" xfId="0" applyNumberFormat="1" applyFont="1" applyBorder="1"/>
    <xf numFmtId="166" fontId="14" fillId="0" borderId="6" xfId="2" applyNumberFormat="1" applyFont="1" applyBorder="1" applyAlignment="1">
      <alignment horizontal="center"/>
    </xf>
    <xf numFmtId="0" fontId="6" fillId="0" borderId="23" xfId="0" applyFont="1" applyBorder="1"/>
    <xf numFmtId="165" fontId="2" fillId="0" borderId="14" xfId="0" applyNumberFormat="1" applyFont="1" applyBorder="1"/>
    <xf numFmtId="165" fontId="2" fillId="0" borderId="14" xfId="0" applyNumberFormat="1" applyFont="1" applyBorder="1" applyAlignment="1">
      <alignment horizontal="center"/>
    </xf>
    <xf numFmtId="165" fontId="14" fillId="0" borderId="14" xfId="0" applyNumberFormat="1" applyFont="1" applyBorder="1"/>
    <xf numFmtId="165" fontId="14" fillId="0" borderId="14" xfId="0" applyNumberFormat="1" applyFont="1" applyBorder="1" applyAlignment="1">
      <alignment horizontal="center"/>
    </xf>
    <xf numFmtId="165" fontId="2" fillId="0" borderId="15" xfId="0" applyNumberFormat="1" applyFont="1" applyBorder="1"/>
    <xf numFmtId="166" fontId="13" fillId="0" borderId="57" xfId="2" applyNumberFormat="1" applyFont="1" applyBorder="1" applyAlignment="1">
      <alignment horizontal="center"/>
    </xf>
    <xf numFmtId="165" fontId="13" fillId="0" borderId="15" xfId="0" applyNumberFormat="1" applyFont="1" applyBorder="1"/>
    <xf numFmtId="0" fontId="10" fillId="0" borderId="62" xfId="0" applyFont="1" applyBorder="1"/>
    <xf numFmtId="165" fontId="18" fillId="0" borderId="61" xfId="0" applyNumberFormat="1" applyFont="1" applyBorder="1"/>
    <xf numFmtId="165" fontId="13" fillId="0" borderId="61" xfId="0" applyNumberFormat="1" applyFont="1" applyBorder="1"/>
    <xf numFmtId="166" fontId="2" fillId="0" borderId="47" xfId="2" applyNumberFormat="1"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2" fillId="0" borderId="34" xfId="0" applyFont="1" applyBorder="1" applyAlignment="1">
      <alignment horizontal="center"/>
    </xf>
    <xf numFmtId="1" fontId="14" fillId="0" borderId="9" xfId="0" applyNumberFormat="1" applyFont="1" applyBorder="1"/>
    <xf numFmtId="0" fontId="2" fillId="0" borderId="20" xfId="0" applyFont="1" applyBorder="1"/>
    <xf numFmtId="166" fontId="2" fillId="0" borderId="41" xfId="2" applyNumberFormat="1" applyFont="1" applyBorder="1" applyAlignment="1">
      <alignment horizontal="center"/>
    </xf>
    <xf numFmtId="166" fontId="2" fillId="0" borderId="57" xfId="2" applyNumberFormat="1" applyFont="1" applyBorder="1" applyAlignment="1">
      <alignment horizontal="center"/>
    </xf>
    <xf numFmtId="166" fontId="2" fillId="0" borderId="54" xfId="2" applyNumberFormat="1" applyFont="1" applyBorder="1" applyAlignment="1">
      <alignment horizontal="center"/>
    </xf>
    <xf numFmtId="167" fontId="13" fillId="0" borderId="0" xfId="0" applyNumberFormat="1" applyFont="1"/>
    <xf numFmtId="165" fontId="2" fillId="0" borderId="19" xfId="0" applyNumberFormat="1" applyFont="1" applyBorder="1" applyAlignment="1">
      <alignment horizontal="center"/>
    </xf>
    <xf numFmtId="166" fontId="2" fillId="0" borderId="40" xfId="2" applyNumberFormat="1" applyFont="1" applyBorder="1" applyAlignment="1">
      <alignment horizontal="center"/>
    </xf>
    <xf numFmtId="165" fontId="2" fillId="0" borderId="24" xfId="0" applyNumberFormat="1" applyFont="1" applyBorder="1" applyAlignment="1">
      <alignment horizontal="center"/>
    </xf>
    <xf numFmtId="165" fontId="2" fillId="0" borderId="25" xfId="0" applyNumberFormat="1" applyFont="1" applyBorder="1" applyAlignment="1">
      <alignment horizontal="center"/>
    </xf>
    <xf numFmtId="165" fontId="2" fillId="0" borderId="11" xfId="0" applyNumberFormat="1" applyFont="1" applyBorder="1" applyAlignment="1">
      <alignment horizontal="center"/>
    </xf>
    <xf numFmtId="165" fontId="2" fillId="0" borderId="17" xfId="0" applyNumberFormat="1" applyFont="1" applyBorder="1" applyAlignment="1">
      <alignment horizontal="center"/>
    </xf>
    <xf numFmtId="165" fontId="2" fillId="0" borderId="25" xfId="0" applyNumberFormat="1" applyFont="1" applyBorder="1"/>
    <xf numFmtId="165" fontId="2" fillId="0" borderId="26" xfId="0" applyNumberFormat="1" applyFont="1" applyBorder="1"/>
    <xf numFmtId="165" fontId="2" fillId="0" borderId="22" xfId="0" applyNumberFormat="1" applyFont="1" applyBorder="1"/>
    <xf numFmtId="0" fontId="14" fillId="0" borderId="29" xfId="0" applyFont="1" applyBorder="1"/>
    <xf numFmtId="1" fontId="14" fillId="0" borderId="10" xfId="0" applyNumberFormat="1" applyFont="1" applyBorder="1" applyAlignment="1">
      <alignment horizontal="center"/>
    </xf>
    <xf numFmtId="1" fontId="14" fillId="0" borderId="9" xfId="0" applyNumberFormat="1" applyFont="1" applyBorder="1" applyAlignment="1">
      <alignment horizontal="center"/>
    </xf>
    <xf numFmtId="166" fontId="14" fillId="0" borderId="35" xfId="2" applyNumberFormat="1" applyFont="1" applyBorder="1" applyAlignment="1">
      <alignment horizontal="center"/>
    </xf>
    <xf numFmtId="169" fontId="14" fillId="0" borderId="49" xfId="0" applyNumberFormat="1" applyFont="1" applyBorder="1" applyAlignment="1">
      <alignment horizontal="center" wrapText="1"/>
    </xf>
    <xf numFmtId="0" fontId="10" fillId="0" borderId="69" xfId="0" applyFont="1" applyBorder="1"/>
    <xf numFmtId="165" fontId="13" fillId="0" borderId="19" xfId="0" applyNumberFormat="1" applyFont="1" applyBorder="1"/>
    <xf numFmtId="165" fontId="2" fillId="0" borderId="19" xfId="0" applyNumberFormat="1" applyFont="1" applyBorder="1"/>
    <xf numFmtId="165" fontId="2" fillId="0" borderId="24" xfId="0" applyNumberFormat="1" applyFont="1" applyBorder="1"/>
    <xf numFmtId="0" fontId="2" fillId="0" borderId="70" xfId="0" applyFont="1" applyBorder="1" applyAlignment="1">
      <alignment horizontal="center"/>
    </xf>
    <xf numFmtId="166" fontId="2" fillId="0" borderId="32" xfId="2" applyNumberFormat="1" applyFont="1" applyBorder="1" applyAlignment="1">
      <alignment horizontal="center"/>
    </xf>
    <xf numFmtId="165" fontId="13" fillId="0" borderId="52" xfId="0" applyNumberFormat="1" applyFont="1" applyBorder="1"/>
    <xf numFmtId="0" fontId="14" fillId="0" borderId="2" xfId="0" applyFont="1" applyBorder="1"/>
    <xf numFmtId="0" fontId="3" fillId="0" borderId="44" xfId="0" applyFont="1" applyBorder="1" applyAlignment="1">
      <alignment horizontal="left"/>
    </xf>
    <xf numFmtId="0" fontId="14" fillId="0" borderId="29" xfId="0" applyFont="1" applyBorder="1" applyAlignment="1">
      <alignment horizontal="left"/>
    </xf>
    <xf numFmtId="165" fontId="14" fillId="0" borderId="56" xfId="0" applyNumberFormat="1" applyFont="1" applyBorder="1" applyAlignment="1">
      <alignment horizontal="center"/>
    </xf>
    <xf numFmtId="165" fontId="14" fillId="0" borderId="51" xfId="0" applyNumberFormat="1" applyFont="1" applyBorder="1" applyAlignment="1">
      <alignment horizontal="center"/>
    </xf>
    <xf numFmtId="166" fontId="14" fillId="0" borderId="56" xfId="2" applyNumberFormat="1" applyFont="1" applyBorder="1" applyAlignment="1">
      <alignment horizontal="center"/>
    </xf>
    <xf numFmtId="0" fontId="12" fillId="0" borderId="0" xfId="0" applyFont="1"/>
    <xf numFmtId="165" fontId="14" fillId="0" borderId="25" xfId="0" applyNumberFormat="1" applyFont="1" applyBorder="1" applyAlignment="1">
      <alignment horizontal="left"/>
    </xf>
    <xf numFmtId="165" fontId="14" fillId="0" borderId="17" xfId="0" applyNumberFormat="1" applyFont="1" applyBorder="1" applyAlignment="1">
      <alignment horizontal="left"/>
    </xf>
    <xf numFmtId="170" fontId="13" fillId="0" borderId="0" xfId="0" applyNumberFormat="1" applyFont="1" applyAlignment="1">
      <alignment horizontal="left"/>
    </xf>
    <xf numFmtId="0" fontId="14" fillId="0" borderId="9" xfId="0" applyFont="1" applyBorder="1" applyAlignment="1">
      <alignment horizontal="center"/>
    </xf>
    <xf numFmtId="0" fontId="14" fillId="0" borderId="10" xfId="0" applyFont="1" applyBorder="1" applyAlignment="1">
      <alignment horizontal="center"/>
    </xf>
    <xf numFmtId="0" fontId="14" fillId="0" borderId="60" xfId="0" applyFont="1" applyBorder="1" applyAlignment="1">
      <alignment horizontal="center"/>
    </xf>
    <xf numFmtId="170" fontId="5" fillId="0" borderId="0" xfId="0" applyNumberFormat="1" applyFont="1"/>
    <xf numFmtId="0" fontId="10" fillId="0" borderId="68" xfId="0" applyFont="1" applyBorder="1"/>
    <xf numFmtId="0" fontId="15" fillId="0" borderId="31" xfId="0" applyFont="1" applyBorder="1" applyAlignment="1">
      <alignment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58" xfId="0" applyFont="1" applyBorder="1" applyAlignment="1">
      <alignment horizontal="center" vertical="center"/>
    </xf>
    <xf numFmtId="0" fontId="10" fillId="0" borderId="20" xfId="0" applyFont="1" applyBorder="1"/>
    <xf numFmtId="0" fontId="10" fillId="0" borderId="13" xfId="0" applyFont="1" applyBorder="1"/>
    <xf numFmtId="0" fontId="10" fillId="0" borderId="16" xfId="0" applyFont="1" applyBorder="1"/>
    <xf numFmtId="165" fontId="13" fillId="0" borderId="58" xfId="0" applyNumberFormat="1" applyFont="1" applyBorder="1"/>
    <xf numFmtId="0" fontId="11" fillId="0" borderId="0" xfId="0" applyFont="1" applyAlignment="1">
      <alignment horizontal="center"/>
    </xf>
    <xf numFmtId="0" fontId="6" fillId="0" borderId="64" xfId="0" applyFont="1" applyBorder="1"/>
    <xf numFmtId="0" fontId="3" fillId="0" borderId="65" xfId="0" applyFont="1" applyBorder="1" applyAlignment="1">
      <alignment horizontal="left"/>
    </xf>
    <xf numFmtId="0" fontId="2" fillId="0" borderId="70" xfId="0" applyFont="1" applyBorder="1"/>
    <xf numFmtId="0" fontId="2" fillId="0" borderId="76" xfId="0" applyFont="1" applyBorder="1"/>
    <xf numFmtId="0" fontId="2" fillId="0" borderId="66" xfId="0" applyFont="1" applyBorder="1"/>
    <xf numFmtId="0" fontId="2" fillId="0" borderId="77" xfId="0" applyFont="1" applyBorder="1"/>
    <xf numFmtId="0" fontId="2" fillId="0" borderId="74" xfId="0" applyFont="1" applyBorder="1"/>
    <xf numFmtId="0" fontId="2" fillId="0" borderId="64" xfId="0" applyFont="1" applyBorder="1"/>
    <xf numFmtId="0" fontId="14" fillId="0" borderId="46" xfId="0" applyFont="1" applyBorder="1" applyAlignment="1">
      <alignment horizontal="center"/>
    </xf>
    <xf numFmtId="0" fontId="17" fillId="0" borderId="0" xfId="0" applyFont="1" applyAlignment="1">
      <alignment wrapText="1"/>
    </xf>
    <xf numFmtId="0" fontId="2" fillId="0" borderId="76" xfId="0" applyFont="1" applyBorder="1" applyAlignment="1">
      <alignment horizontal="center"/>
    </xf>
    <xf numFmtId="0" fontId="2" fillId="0" borderId="36" xfId="0" applyFont="1" applyBorder="1"/>
    <xf numFmtId="0" fontId="2" fillId="0" borderId="68" xfId="0" applyFont="1" applyBorder="1"/>
    <xf numFmtId="0" fontId="2" fillId="0" borderId="45" xfId="0" applyFont="1" applyBorder="1"/>
    <xf numFmtId="0" fontId="2" fillId="0" borderId="69" xfId="0" applyFont="1" applyBorder="1"/>
    <xf numFmtId="166" fontId="2" fillId="0" borderId="32" xfId="0" applyNumberFormat="1" applyFont="1" applyBorder="1" applyAlignment="1">
      <alignment horizontal="center"/>
    </xf>
    <xf numFmtId="0" fontId="1" fillId="0" borderId="0" xfId="0" applyFont="1"/>
    <xf numFmtId="166" fontId="2" fillId="0" borderId="37" xfId="0" applyNumberFormat="1" applyFont="1" applyBorder="1" applyAlignment="1">
      <alignment horizontal="center"/>
    </xf>
    <xf numFmtId="166" fontId="2" fillId="0" borderId="46" xfId="0" applyNumberFormat="1" applyFont="1" applyBorder="1" applyAlignment="1">
      <alignment horizontal="center"/>
    </xf>
    <xf numFmtId="165" fontId="13" fillId="0" borderId="25" xfId="0" applyNumberFormat="1" applyFont="1" applyBorder="1" applyAlignment="1">
      <alignment horizontal="left"/>
    </xf>
    <xf numFmtId="166" fontId="2" fillId="0" borderId="46" xfId="2" applyNumberFormat="1" applyFont="1" applyBorder="1" applyAlignment="1">
      <alignment horizontal="center"/>
    </xf>
    <xf numFmtId="1" fontId="11" fillId="0" borderId="42" xfId="0" applyNumberFormat="1" applyFont="1" applyBorder="1" applyAlignment="1">
      <alignment wrapText="1"/>
    </xf>
    <xf numFmtId="166" fontId="2" fillId="0" borderId="32" xfId="0" applyNumberFormat="1" applyFont="1" applyBorder="1"/>
    <xf numFmtId="0" fontId="2" fillId="0" borderId="15" xfId="0" applyFont="1" applyBorder="1"/>
    <xf numFmtId="1" fontId="2" fillId="0" borderId="2" xfId="0" applyNumberFormat="1" applyFont="1" applyBorder="1"/>
    <xf numFmtId="166" fontId="2" fillId="0" borderId="8" xfId="0" applyNumberFormat="1" applyFont="1" applyBorder="1"/>
    <xf numFmtId="1" fontId="14" fillId="0" borderId="10" xfId="0" applyNumberFormat="1" applyFont="1" applyBorder="1"/>
    <xf numFmtId="166" fontId="14" fillId="0" borderId="47" xfId="0" applyNumberFormat="1" applyFont="1" applyBorder="1"/>
    <xf numFmtId="166" fontId="14" fillId="0" borderId="35" xfId="0" applyNumberFormat="1" applyFont="1" applyBorder="1"/>
    <xf numFmtId="166" fontId="2" fillId="0" borderId="14" xfId="2" applyNumberFormat="1" applyFont="1" applyFill="1" applyBorder="1"/>
    <xf numFmtId="166" fontId="2" fillId="0" borderId="14" xfId="2" applyNumberFormat="1" applyFont="1" applyBorder="1"/>
    <xf numFmtId="166" fontId="2" fillId="0" borderId="15" xfId="2" applyNumberFormat="1" applyFont="1" applyFill="1" applyBorder="1"/>
    <xf numFmtId="0" fontId="2" fillId="0" borderId="39" xfId="0" applyFont="1" applyBorder="1"/>
    <xf numFmtId="166" fontId="14" fillId="0" borderId="10" xfId="2" applyNumberFormat="1" applyFont="1" applyFill="1" applyBorder="1"/>
    <xf numFmtId="1" fontId="14" fillId="0" borderId="60" xfId="0" applyNumberFormat="1" applyFont="1" applyBorder="1"/>
    <xf numFmtId="1" fontId="14" fillId="0" borderId="35" xfId="0" applyNumberFormat="1" applyFont="1" applyBorder="1"/>
    <xf numFmtId="166" fontId="2" fillId="0" borderId="11" xfId="2" applyNumberFormat="1" applyFont="1" applyFill="1" applyBorder="1"/>
    <xf numFmtId="166" fontId="13" fillId="0" borderId="2" xfId="2" applyNumberFormat="1" applyFont="1" applyBorder="1"/>
    <xf numFmtId="166" fontId="13" fillId="0" borderId="14" xfId="2" applyNumberFormat="1" applyFont="1" applyBorder="1"/>
    <xf numFmtId="166" fontId="2" fillId="0" borderId="2" xfId="2" applyNumberFormat="1" applyFont="1" applyBorder="1"/>
    <xf numFmtId="166" fontId="2" fillId="0" borderId="27" xfId="2" applyNumberFormat="1" applyFont="1" applyBorder="1"/>
    <xf numFmtId="0" fontId="2" fillId="0" borderId="47" xfId="0" applyFont="1" applyBorder="1"/>
    <xf numFmtId="0" fontId="5" fillId="0" borderId="1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1" fontId="4" fillId="0" borderId="42" xfId="0" applyNumberFormat="1"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xf numFmtId="166" fontId="5" fillId="0" borderId="14" xfId="0" applyNumberFormat="1" applyFont="1" applyBorder="1" applyAlignment="1">
      <alignment wrapText="1"/>
    </xf>
    <xf numFmtId="166" fontId="5" fillId="0" borderId="32" xfId="0" applyNumberFormat="1" applyFont="1" applyBorder="1" applyAlignment="1">
      <alignment wrapText="1"/>
    </xf>
    <xf numFmtId="0" fontId="5" fillId="0" borderId="15" xfId="0" applyFont="1" applyBorder="1" applyAlignment="1">
      <alignment horizontal="center"/>
    </xf>
    <xf numFmtId="166" fontId="5" fillId="0" borderId="15" xfId="0" applyNumberFormat="1" applyFont="1" applyBorder="1" applyAlignment="1">
      <alignment wrapText="1"/>
    </xf>
    <xf numFmtId="166" fontId="5" fillId="0" borderId="61" xfId="0" applyNumberFormat="1" applyFont="1" applyBorder="1" applyAlignment="1">
      <alignment wrapText="1"/>
    </xf>
    <xf numFmtId="166" fontId="4" fillId="0" borderId="42" xfId="0" applyNumberFormat="1" applyFont="1" applyBorder="1" applyAlignment="1">
      <alignment wrapText="1"/>
    </xf>
    <xf numFmtId="166" fontId="11" fillId="0" borderId="33" xfId="0" applyNumberFormat="1" applyFont="1" applyBorder="1" applyAlignment="1">
      <alignment wrapText="1"/>
    </xf>
    <xf numFmtId="0" fontId="5" fillId="0" borderId="11" xfId="0" applyFont="1" applyBorder="1" applyAlignment="1">
      <alignment horizontal="center"/>
    </xf>
    <xf numFmtId="166" fontId="5" fillId="0" borderId="11" xfId="0" applyNumberFormat="1" applyFont="1" applyBorder="1" applyAlignment="1">
      <alignment wrapText="1"/>
    </xf>
    <xf numFmtId="166" fontId="5" fillId="0" borderId="12" xfId="0" applyNumberFormat="1" applyFont="1" applyBorder="1" applyAlignment="1">
      <alignment wrapText="1"/>
    </xf>
    <xf numFmtId="164" fontId="5" fillId="0" borderId="11" xfId="0" applyNumberFormat="1" applyFont="1" applyBorder="1" applyAlignment="1">
      <alignment horizontal="right"/>
    </xf>
    <xf numFmtId="1" fontId="14" fillId="0" borderId="42" xfId="0" applyNumberFormat="1" applyFont="1" applyBorder="1" applyAlignment="1">
      <alignment horizontal="center"/>
    </xf>
    <xf numFmtId="166" fontId="14" fillId="0" borderId="33" xfId="2" applyNumberFormat="1" applyFont="1" applyFill="1" applyBorder="1" applyAlignment="1">
      <alignment horizontal="center"/>
    </xf>
    <xf numFmtId="1" fontId="13" fillId="0" borderId="18" xfId="0" applyNumberFormat="1" applyFont="1" applyBorder="1" applyAlignment="1">
      <alignment horizontal="center"/>
    </xf>
    <xf numFmtId="166" fontId="2" fillId="0" borderId="12" xfId="0" applyNumberFormat="1" applyFont="1" applyBorder="1" applyAlignment="1">
      <alignment horizontal="center"/>
    </xf>
    <xf numFmtId="1" fontId="13" fillId="0" borderId="13" xfId="0" applyNumberFormat="1" applyFont="1" applyBorder="1" applyAlignment="1">
      <alignment horizontal="center"/>
    </xf>
    <xf numFmtId="1" fontId="13" fillId="0" borderId="21" xfId="0" applyNumberFormat="1" applyFont="1" applyBorder="1" applyAlignment="1">
      <alignment horizontal="center"/>
    </xf>
    <xf numFmtId="0" fontId="6" fillId="0" borderId="23" xfId="0" applyFont="1" applyBorder="1" applyAlignment="1">
      <alignment horizontal="center"/>
    </xf>
    <xf numFmtId="1" fontId="14" fillId="0" borderId="50" xfId="0" applyNumberFormat="1" applyFont="1" applyBorder="1" applyAlignment="1">
      <alignment horizontal="center"/>
    </xf>
    <xf numFmtId="1" fontId="11" fillId="0" borderId="60" xfId="0" applyNumberFormat="1" applyFont="1" applyBorder="1" applyAlignment="1">
      <alignment wrapText="1"/>
    </xf>
    <xf numFmtId="0" fontId="1" fillId="0" borderId="19" xfId="0" applyFont="1" applyBorder="1" applyAlignment="1">
      <alignment horizontal="center"/>
    </xf>
    <xf numFmtId="0" fontId="4" fillId="0" borderId="3" xfId="0" applyFont="1" applyBorder="1" applyAlignment="1">
      <alignment horizontal="center"/>
    </xf>
    <xf numFmtId="1" fontId="14" fillId="0" borderId="70" xfId="0" applyNumberFormat="1" applyFont="1" applyBorder="1" applyAlignment="1">
      <alignment horizontal="center"/>
    </xf>
    <xf numFmtId="1" fontId="14" fillId="0" borderId="3" xfId="0" applyNumberFormat="1" applyFont="1" applyBorder="1" applyAlignment="1">
      <alignment horizontal="center"/>
    </xf>
    <xf numFmtId="166" fontId="2" fillId="0" borderId="61" xfId="2" applyNumberFormat="1" applyFont="1" applyBorder="1" applyAlignment="1">
      <alignment horizontal="center"/>
    </xf>
    <xf numFmtId="166" fontId="2" fillId="0" borderId="12" xfId="2" applyNumberFormat="1" applyFont="1" applyBorder="1" applyAlignment="1">
      <alignment horizontal="center"/>
    </xf>
    <xf numFmtId="1" fontId="2" fillId="0" borderId="27" xfId="0" applyNumberFormat="1" applyFont="1" applyBorder="1" applyAlignment="1">
      <alignment horizontal="center"/>
    </xf>
    <xf numFmtId="166" fontId="2" fillId="0" borderId="47" xfId="0" applyNumberFormat="1" applyFont="1" applyBorder="1" applyAlignment="1">
      <alignment horizontal="center"/>
    </xf>
    <xf numFmtId="166" fontId="14" fillId="0" borderId="35" xfId="0" applyNumberFormat="1" applyFont="1" applyBorder="1" applyAlignment="1">
      <alignment horizontal="center"/>
    </xf>
    <xf numFmtId="166" fontId="14" fillId="0" borderId="47" xfId="2" applyNumberFormat="1" applyFont="1" applyBorder="1" applyAlignment="1">
      <alignment horizontal="center"/>
    </xf>
    <xf numFmtId="166" fontId="14" fillId="0" borderId="47" xfId="0" applyNumberFormat="1" applyFont="1" applyBorder="1" applyAlignment="1">
      <alignment horizontal="center"/>
    </xf>
    <xf numFmtId="166" fontId="14" fillId="0" borderId="12" xfId="2" applyNumberFormat="1" applyFont="1" applyBorder="1" applyAlignment="1">
      <alignment horizontal="center"/>
    </xf>
    <xf numFmtId="166" fontId="2" fillId="0" borderId="61" xfId="0" applyNumberFormat="1" applyFont="1" applyBorder="1"/>
    <xf numFmtId="166" fontId="13" fillId="0" borderId="37" xfId="0" applyNumberFormat="1" applyFont="1" applyBorder="1"/>
    <xf numFmtId="166" fontId="13" fillId="0" borderId="12" xfId="0" applyNumberFormat="1" applyFont="1" applyBorder="1"/>
    <xf numFmtId="166" fontId="13" fillId="0" borderId="47" xfId="0" applyNumberFormat="1" applyFont="1" applyBorder="1"/>
    <xf numFmtId="166" fontId="13" fillId="0" borderId="46" xfId="0" applyNumberFormat="1" applyFont="1" applyBorder="1"/>
    <xf numFmtId="0" fontId="14" fillId="0" borderId="9" xfId="0" applyFont="1" applyBorder="1" applyAlignment="1">
      <alignment horizontal="center" vertical="center"/>
    </xf>
    <xf numFmtId="0" fontId="14" fillId="0" borderId="50" xfId="0" applyFont="1" applyBorder="1" applyAlignment="1">
      <alignment horizontal="center"/>
    </xf>
    <xf numFmtId="0" fontId="3" fillId="0" borderId="34" xfId="0" applyFont="1" applyBorder="1" applyAlignment="1">
      <alignment horizontal="left"/>
    </xf>
    <xf numFmtId="0" fontId="2" fillId="0" borderId="9" xfId="0" applyFont="1" applyBorder="1"/>
    <xf numFmtId="0" fontId="14" fillId="0" borderId="52" xfId="0" applyFont="1" applyBorder="1"/>
    <xf numFmtId="0" fontId="14" fillId="0" borderId="53" xfId="0" applyFont="1" applyBorder="1"/>
    <xf numFmtId="0" fontId="14" fillId="0" borderId="58" xfId="0" applyFont="1" applyBorder="1"/>
    <xf numFmtId="0" fontId="14" fillId="0" borderId="39" xfId="0" applyFont="1" applyBorder="1"/>
    <xf numFmtId="0" fontId="14" fillId="0" borderId="32" xfId="0" applyFont="1" applyBorder="1"/>
    <xf numFmtId="0" fontId="14" fillId="0" borderId="8" xfId="0" applyFont="1" applyBorder="1"/>
    <xf numFmtId="0" fontId="14" fillId="0" borderId="12" xfId="0" applyFont="1" applyBorder="1"/>
    <xf numFmtId="166" fontId="14" fillId="0" borderId="11" xfId="2" applyNumberFormat="1" applyFont="1" applyBorder="1"/>
    <xf numFmtId="0" fontId="11" fillId="0" borderId="49" xfId="0" applyFont="1" applyBorder="1" applyAlignment="1">
      <alignment horizontal="center" wrapText="1"/>
    </xf>
    <xf numFmtId="0" fontId="11" fillId="0" borderId="42" xfId="0" applyFont="1" applyBorder="1" applyAlignment="1">
      <alignment horizontal="center" wrapText="1"/>
    </xf>
    <xf numFmtId="0" fontId="1" fillId="0" borderId="0" xfId="0" applyFont="1" applyAlignment="1">
      <alignment wrapText="1"/>
    </xf>
    <xf numFmtId="0" fontId="11" fillId="0" borderId="44" xfId="0" applyFont="1" applyBorder="1" applyAlignment="1">
      <alignment horizontal="left"/>
    </xf>
    <xf numFmtId="0" fontId="11" fillId="0" borderId="51" xfId="0" applyFont="1" applyBorder="1" applyAlignment="1">
      <alignment horizontal="center"/>
    </xf>
    <xf numFmtId="0" fontId="11" fillId="0" borderId="42" xfId="0" applyFont="1" applyBorder="1" applyAlignment="1">
      <alignment horizontal="center"/>
    </xf>
    <xf numFmtId="0" fontId="11" fillId="0" borderId="56" xfId="0" applyFont="1" applyBorder="1" applyAlignment="1">
      <alignment horizontal="center" vertical="top" wrapText="1"/>
    </xf>
    <xf numFmtId="0" fontId="1" fillId="0" borderId="68" xfId="0" applyFont="1" applyBorder="1"/>
    <xf numFmtId="0" fontId="1" fillId="0" borderId="14" xfId="0" applyFont="1" applyBorder="1"/>
    <xf numFmtId="0" fontId="1" fillId="0" borderId="52" xfId="0" applyFont="1" applyBorder="1" applyAlignment="1">
      <alignment horizontal="center"/>
    </xf>
    <xf numFmtId="166" fontId="1" fillId="0" borderId="32" xfId="0" applyNumberFormat="1" applyFont="1" applyBorder="1" applyAlignment="1">
      <alignment wrapText="1"/>
    </xf>
    <xf numFmtId="0" fontId="1" fillId="0" borderId="36" xfId="0" applyFont="1" applyBorder="1"/>
    <xf numFmtId="0" fontId="1" fillId="0" borderId="14" xfId="0" applyFont="1" applyBorder="1" applyAlignment="1">
      <alignment horizontal="right"/>
    </xf>
    <xf numFmtId="0" fontId="1" fillId="0" borderId="62" xfId="0" applyFont="1" applyBorder="1"/>
    <xf numFmtId="0" fontId="1" fillId="0" borderId="15" xfId="0" applyFont="1" applyBorder="1"/>
    <xf numFmtId="166" fontId="1" fillId="0" borderId="61" xfId="0" applyNumberFormat="1" applyFont="1" applyBorder="1" applyAlignment="1">
      <alignment wrapText="1"/>
    </xf>
    <xf numFmtId="0" fontId="11" fillId="0" borderId="44" xfId="0" applyFont="1" applyBorder="1" applyAlignment="1">
      <alignment wrapText="1"/>
    </xf>
    <xf numFmtId="1" fontId="11" fillId="0" borderId="59" xfId="0" applyNumberFormat="1" applyFont="1" applyBorder="1" applyAlignment="1">
      <alignment horizontal="center"/>
    </xf>
    <xf numFmtId="0" fontId="1" fillId="0" borderId="11" xfId="0" applyFont="1" applyBorder="1"/>
    <xf numFmtId="166" fontId="1" fillId="0" borderId="12" xfId="0" applyNumberFormat="1" applyFont="1" applyBorder="1" applyAlignment="1">
      <alignment wrapText="1"/>
    </xf>
    <xf numFmtId="0" fontId="1" fillId="0" borderId="10" xfId="0" applyFont="1" applyBorder="1" applyAlignment="1">
      <alignment horizontal="center"/>
    </xf>
    <xf numFmtId="0" fontId="11" fillId="0" borderId="31" xfId="0" applyFont="1" applyBorder="1" applyAlignment="1">
      <alignment wrapText="1"/>
    </xf>
    <xf numFmtId="0" fontId="1" fillId="0" borderId="0" xfId="0" applyFont="1" applyAlignment="1">
      <alignment vertical="center" wrapText="1"/>
    </xf>
    <xf numFmtId="170" fontId="1" fillId="0" borderId="0" xfId="0" applyNumberFormat="1" applyFont="1"/>
    <xf numFmtId="14" fontId="1" fillId="0" borderId="0" xfId="0" applyNumberFormat="1" applyFont="1" applyAlignment="1">
      <alignment horizontal="left"/>
    </xf>
    <xf numFmtId="167" fontId="1" fillId="0" borderId="0" xfId="0" applyNumberFormat="1" applyFont="1" applyAlignment="1">
      <alignment horizontal="left"/>
    </xf>
    <xf numFmtId="166" fontId="11" fillId="0" borderId="42" xfId="0" applyNumberFormat="1" applyFont="1" applyBorder="1" applyAlignment="1">
      <alignment wrapText="1"/>
    </xf>
    <xf numFmtId="166" fontId="2" fillId="0" borderId="61" xfId="0" applyNumberFormat="1" applyFont="1" applyBorder="1" applyAlignment="1">
      <alignment horizontal="center"/>
    </xf>
    <xf numFmtId="164" fontId="5" fillId="0" borderId="27" xfId="0" applyNumberFormat="1" applyFont="1" applyBorder="1" applyAlignment="1">
      <alignment horizontal="right"/>
    </xf>
    <xf numFmtId="165" fontId="14" fillId="0" borderId="33" xfId="0" applyNumberFormat="1" applyFont="1" applyBorder="1" applyAlignment="1">
      <alignment horizontal="center"/>
    </xf>
    <xf numFmtId="164" fontId="11" fillId="0" borderId="42" xfId="0" applyNumberFormat="1" applyFont="1" applyBorder="1" applyAlignment="1">
      <alignment horizontal="right"/>
    </xf>
    <xf numFmtId="166" fontId="14" fillId="0" borderId="33" xfId="2" applyNumberFormat="1" applyFont="1" applyBorder="1" applyAlignment="1">
      <alignment horizontal="center"/>
    </xf>
    <xf numFmtId="165" fontId="14" fillId="0" borderId="47" xfId="0" applyNumberFormat="1" applyFont="1" applyBorder="1" applyAlignment="1">
      <alignment horizontal="center"/>
    </xf>
    <xf numFmtId="166" fontId="14" fillId="0" borderId="8" xfId="0" applyNumberFormat="1" applyFont="1" applyBorder="1" applyAlignment="1">
      <alignment horizontal="center"/>
    </xf>
    <xf numFmtId="164" fontId="11" fillId="0" borderId="2" xfId="0" applyNumberFormat="1" applyFont="1" applyBorder="1" applyAlignment="1">
      <alignment horizontal="right"/>
    </xf>
    <xf numFmtId="165" fontId="14" fillId="0" borderId="33" xfId="0" applyNumberFormat="1" applyFont="1" applyBorder="1"/>
    <xf numFmtId="165" fontId="14" fillId="0" borderId="2" xfId="0" applyNumberFormat="1" applyFont="1" applyBorder="1" applyAlignment="1">
      <alignment horizontal="center"/>
    </xf>
    <xf numFmtId="166" fontId="14" fillId="0" borderId="33" xfId="0" applyNumberFormat="1" applyFont="1" applyBorder="1" applyAlignment="1">
      <alignment horizontal="center"/>
    </xf>
    <xf numFmtId="166" fontId="14" fillId="0" borderId="41" xfId="2" applyNumberFormat="1" applyFont="1" applyBorder="1" applyAlignment="1">
      <alignment horizontal="center"/>
    </xf>
    <xf numFmtId="0" fontId="14" fillId="0" borderId="49" xfId="0" applyFont="1" applyBorder="1" applyAlignment="1">
      <alignment wrapText="1"/>
    </xf>
    <xf numFmtId="0" fontId="14" fillId="0" borderId="56" xfId="0" applyFont="1" applyBorder="1" applyAlignment="1">
      <alignment horizontal="left" wrapText="1"/>
    </xf>
    <xf numFmtId="0" fontId="14" fillId="0" borderId="48" xfId="0" applyFont="1" applyBorder="1" applyAlignment="1">
      <alignment horizontal="left" wrapText="1"/>
    </xf>
    <xf numFmtId="165" fontId="14" fillId="0" borderId="49" xfId="0" applyNumberFormat="1" applyFont="1" applyBorder="1" applyAlignment="1">
      <alignment horizontal="center"/>
    </xf>
    <xf numFmtId="0" fontId="14" fillId="0" borderId="49" xfId="0" applyFont="1" applyBorder="1"/>
    <xf numFmtId="0" fontId="14" fillId="0" borderId="48" xfId="0" applyFont="1" applyBorder="1"/>
    <xf numFmtId="41" fontId="14" fillId="0" borderId="49" xfId="0" applyNumberFormat="1" applyFont="1" applyBorder="1"/>
    <xf numFmtId="0" fontId="14" fillId="0" borderId="56" xfId="0" applyFont="1" applyBorder="1"/>
    <xf numFmtId="41" fontId="14" fillId="0" borderId="56" xfId="0" applyNumberFormat="1" applyFont="1" applyBorder="1"/>
    <xf numFmtId="164" fontId="11" fillId="0" borderId="10" xfId="0" applyNumberFormat="1" applyFont="1" applyBorder="1" applyAlignment="1">
      <alignment horizontal="right"/>
    </xf>
    <xf numFmtId="0" fontId="13" fillId="0" borderId="64" xfId="0" applyFont="1" applyBorder="1"/>
    <xf numFmtId="0" fontId="14" fillId="0" borderId="65" xfId="0" applyFont="1" applyBorder="1"/>
    <xf numFmtId="0" fontId="14" fillId="0" borderId="30" xfId="0" applyFont="1" applyBorder="1" applyAlignment="1">
      <alignment horizontal="left"/>
    </xf>
    <xf numFmtId="0" fontId="13" fillId="0" borderId="70" xfId="0" applyFont="1" applyBorder="1"/>
    <xf numFmtId="0" fontId="13" fillId="0" borderId="30" xfId="0" applyFont="1" applyBorder="1"/>
    <xf numFmtId="0" fontId="14"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76" xfId="0" applyFont="1" applyBorder="1" applyAlignment="1">
      <alignment horizontal="left"/>
    </xf>
    <xf numFmtId="0" fontId="13" fillId="0" borderId="69" xfId="0" applyFont="1" applyBorder="1" applyAlignment="1">
      <alignment vertical="center" wrapText="1"/>
    </xf>
    <xf numFmtId="165" fontId="13" fillId="0" borderId="17" xfId="0" applyNumberFormat="1" applyFont="1" applyBorder="1" applyAlignment="1">
      <alignment horizontal="left"/>
    </xf>
    <xf numFmtId="165" fontId="13" fillId="0" borderId="11" xfId="0" applyNumberFormat="1" applyFont="1" applyBorder="1"/>
    <xf numFmtId="10" fontId="13" fillId="0" borderId="12" xfId="0" applyNumberFormat="1" applyFont="1" applyBorder="1" applyAlignment="1">
      <alignment horizontal="center"/>
    </xf>
    <xf numFmtId="0" fontId="13" fillId="0" borderId="66" xfId="0" applyFont="1" applyBorder="1" applyAlignment="1">
      <alignment horizontal="left"/>
    </xf>
    <xf numFmtId="0" fontId="13" fillId="0" borderId="36" xfId="0" applyFont="1" applyBorder="1" applyAlignment="1">
      <alignment vertical="center" wrapText="1"/>
    </xf>
    <xf numFmtId="10" fontId="13" fillId="0" borderId="32" xfId="0" applyNumberFormat="1" applyFont="1" applyBorder="1" applyAlignment="1">
      <alignment horizontal="center"/>
    </xf>
    <xf numFmtId="0" fontId="13" fillId="0" borderId="66" xfId="0" applyFont="1" applyBorder="1" applyAlignment="1">
      <alignment horizontal="left" vertical="center"/>
    </xf>
    <xf numFmtId="0" fontId="13" fillId="0" borderId="36" xfId="0" applyFont="1" applyBorder="1" applyAlignment="1">
      <alignment horizontal="left"/>
    </xf>
    <xf numFmtId="0" fontId="13" fillId="0" borderId="77" xfId="0" applyFont="1" applyBorder="1" applyAlignment="1">
      <alignment horizontal="left"/>
    </xf>
    <xf numFmtId="0" fontId="13" fillId="0" borderId="62" xfId="0" applyFont="1" applyBorder="1" applyAlignment="1">
      <alignment horizontal="left"/>
    </xf>
    <xf numFmtId="165" fontId="13" fillId="0" borderId="26" xfId="0" applyNumberFormat="1" applyFont="1" applyBorder="1" applyAlignment="1">
      <alignment horizontal="left"/>
    </xf>
    <xf numFmtId="165" fontId="13" fillId="0" borderId="15" xfId="0" applyNumberFormat="1" applyFont="1" applyBorder="1" applyAlignment="1">
      <alignment horizontal="center"/>
    </xf>
    <xf numFmtId="10" fontId="13" fillId="0" borderId="61" xfId="0" applyNumberFormat="1" applyFont="1" applyBorder="1" applyAlignment="1">
      <alignment horizontal="center"/>
    </xf>
    <xf numFmtId="0" fontId="13" fillId="0" borderId="44" xfId="0" applyFont="1" applyBorder="1" applyAlignment="1">
      <alignment horizontal="left"/>
    </xf>
    <xf numFmtId="0" fontId="14" fillId="0" borderId="44" xfId="0" applyFont="1" applyBorder="1" applyAlignment="1">
      <alignment horizontal="left"/>
    </xf>
    <xf numFmtId="165" fontId="14" fillId="0" borderId="51" xfId="0" applyNumberFormat="1" applyFont="1" applyBorder="1" applyAlignment="1">
      <alignment horizontal="left"/>
    </xf>
    <xf numFmtId="165" fontId="14" fillId="0" borderId="42" xfId="0" applyNumberFormat="1" applyFont="1" applyBorder="1" applyAlignment="1">
      <alignment horizontal="left"/>
    </xf>
    <xf numFmtId="165" fontId="14" fillId="0" borderId="59" xfId="0" applyNumberFormat="1" applyFont="1" applyBorder="1" applyAlignment="1">
      <alignment horizontal="left"/>
    </xf>
    <xf numFmtId="10" fontId="14" fillId="0" borderId="33" xfId="0" applyNumberFormat="1" applyFont="1" applyBorder="1" applyAlignment="1">
      <alignment horizontal="center"/>
    </xf>
    <xf numFmtId="165" fontId="14" fillId="0" borderId="0" xfId="0" applyNumberFormat="1" applyFont="1" applyAlignment="1">
      <alignment horizontal="left"/>
    </xf>
    <xf numFmtId="0" fontId="14" fillId="0" borderId="63" xfId="0" applyFont="1" applyBorder="1" applyAlignment="1">
      <alignment horizontal="center" vertical="center"/>
    </xf>
    <xf numFmtId="166" fontId="13" fillId="0" borderId="32" xfId="0" applyNumberFormat="1" applyFont="1" applyBorder="1"/>
    <xf numFmtId="165" fontId="13" fillId="0" borderId="67" xfId="0" applyNumberFormat="1" applyFont="1" applyBorder="1"/>
    <xf numFmtId="166" fontId="13" fillId="0" borderId="61" xfId="0" applyNumberFormat="1" applyFont="1" applyBorder="1"/>
    <xf numFmtId="166" fontId="14" fillId="0" borderId="33" xfId="0" applyNumberFormat="1" applyFont="1" applyBorder="1"/>
    <xf numFmtId="0" fontId="14" fillId="0" borderId="30" xfId="0" applyFont="1" applyBorder="1"/>
    <xf numFmtId="0" fontId="13" fillId="0" borderId="31" xfId="0" applyFont="1" applyBorder="1"/>
    <xf numFmtId="0" fontId="14" fillId="0" borderId="50" xfId="0" applyFont="1" applyBorder="1" applyAlignment="1">
      <alignment horizontal="center" vertical="center"/>
    </xf>
    <xf numFmtId="0" fontId="13" fillId="0" borderId="68" xfId="0" applyFont="1" applyBorder="1" applyAlignment="1">
      <alignment horizontal="left"/>
    </xf>
    <xf numFmtId="0" fontId="13" fillId="0" borderId="36" xfId="0" applyFont="1" applyBorder="1" applyAlignment="1">
      <alignment horizontal="left" vertical="center"/>
    </xf>
    <xf numFmtId="166" fontId="14" fillId="0" borderId="44" xfId="0" applyNumberFormat="1" applyFont="1" applyBorder="1"/>
    <xf numFmtId="0" fontId="20" fillId="0" borderId="0" xfId="0" applyFont="1"/>
    <xf numFmtId="165" fontId="13" fillId="0" borderId="12" xfId="0" applyNumberFormat="1" applyFont="1" applyBorder="1"/>
    <xf numFmtId="10" fontId="13" fillId="0" borderId="41" xfId="1" applyNumberFormat="1" applyFont="1" applyBorder="1"/>
    <xf numFmtId="10" fontId="13" fillId="0" borderId="54" xfId="1" applyNumberFormat="1" applyFont="1" applyBorder="1"/>
    <xf numFmtId="10" fontId="13" fillId="0" borderId="57" xfId="1" applyNumberFormat="1" applyFont="1" applyBorder="1"/>
    <xf numFmtId="165" fontId="14" fillId="0" borderId="33" xfId="0" applyNumberFormat="1" applyFont="1" applyBorder="1" applyAlignment="1">
      <alignment horizontal="left"/>
    </xf>
    <xf numFmtId="10" fontId="14" fillId="0" borderId="44" xfId="1" applyNumberFormat="1" applyFont="1" applyBorder="1"/>
    <xf numFmtId="0" fontId="13" fillId="0" borderId="68" xfId="0" applyFont="1" applyBorder="1" applyAlignment="1">
      <alignment vertical="center" wrapText="1"/>
    </xf>
    <xf numFmtId="10" fontId="13" fillId="0" borderId="12" xfId="1" applyNumberFormat="1" applyFont="1" applyBorder="1"/>
    <xf numFmtId="10" fontId="13" fillId="0" borderId="32" xfId="1" applyNumberFormat="1" applyFont="1" applyBorder="1"/>
    <xf numFmtId="10" fontId="14" fillId="0" borderId="46" xfId="1" applyNumberFormat="1" applyFont="1" applyBorder="1"/>
    <xf numFmtId="10" fontId="13" fillId="0" borderId="37" xfId="1" applyNumberFormat="1" applyFont="1" applyBorder="1"/>
    <xf numFmtId="165" fontId="13" fillId="0" borderId="53" xfId="0" applyNumberFormat="1" applyFont="1" applyBorder="1"/>
    <xf numFmtId="10" fontId="13" fillId="0" borderId="46" xfId="1" applyNumberFormat="1" applyFont="1" applyBorder="1"/>
    <xf numFmtId="10" fontId="14" fillId="0" borderId="33" xfId="1" applyNumberFormat="1" applyFont="1" applyBorder="1"/>
    <xf numFmtId="10" fontId="13" fillId="0" borderId="61" xfId="1" applyNumberFormat="1" applyFont="1" applyBorder="1"/>
    <xf numFmtId="0" fontId="14" fillId="0" borderId="7" xfId="0" applyFont="1" applyBorder="1" applyAlignment="1">
      <alignment horizontal="left"/>
    </xf>
    <xf numFmtId="0" fontId="13" fillId="0" borderId="4" xfId="0" applyFont="1" applyBorder="1"/>
    <xf numFmtId="0" fontId="13" fillId="0" borderId="12" xfId="0" applyFont="1" applyBorder="1" applyAlignment="1">
      <alignment vertical="center" wrapText="1"/>
    </xf>
    <xf numFmtId="0" fontId="13" fillId="0" borderId="32" xfId="0" applyFont="1" applyBorder="1" applyAlignment="1">
      <alignment vertical="center" wrapText="1"/>
    </xf>
    <xf numFmtId="0" fontId="13" fillId="0" borderId="32" xfId="0" applyFont="1" applyBorder="1" applyAlignment="1">
      <alignment horizontal="left"/>
    </xf>
    <xf numFmtId="0" fontId="13" fillId="0" borderId="45" xfId="0" applyFont="1" applyBorder="1" applyAlignment="1">
      <alignment horizontal="left"/>
    </xf>
    <xf numFmtId="0" fontId="13" fillId="0" borderId="61" xfId="0" applyFont="1" applyBorder="1" applyAlignment="1">
      <alignment horizontal="left"/>
    </xf>
    <xf numFmtId="165" fontId="13" fillId="0" borderId="63" xfId="0" applyNumberFormat="1" applyFont="1" applyBorder="1" applyAlignment="1">
      <alignment horizontal="left"/>
    </xf>
    <xf numFmtId="165" fontId="13" fillId="0" borderId="22" xfId="0" applyNumberFormat="1" applyFont="1" applyBorder="1" applyAlignment="1">
      <alignment horizontal="center"/>
    </xf>
    <xf numFmtId="0" fontId="13" fillId="0" borderId="44" xfId="0" applyFont="1" applyBorder="1"/>
    <xf numFmtId="0" fontId="14" fillId="0" borderId="44" xfId="0" applyFont="1" applyBorder="1"/>
    <xf numFmtId="165" fontId="14" fillId="0" borderId="50" xfId="0" applyNumberFormat="1" applyFont="1" applyBorder="1" applyAlignment="1">
      <alignment horizontal="left"/>
    </xf>
    <xf numFmtId="165" fontId="14" fillId="0" borderId="10" xfId="0" applyNumberFormat="1" applyFont="1" applyBorder="1" applyAlignment="1">
      <alignment horizontal="left"/>
    </xf>
    <xf numFmtId="165" fontId="14" fillId="0" borderId="60" xfId="0" applyNumberFormat="1" applyFont="1" applyBorder="1" applyAlignment="1">
      <alignment horizontal="left"/>
    </xf>
    <xf numFmtId="0" fontId="13" fillId="0" borderId="7" xfId="0" applyFont="1" applyBorder="1"/>
    <xf numFmtId="0" fontId="13" fillId="0" borderId="69" xfId="0" applyFont="1" applyBorder="1" applyAlignment="1">
      <alignment horizontal="left"/>
    </xf>
    <xf numFmtId="0" fontId="13" fillId="0" borderId="37" xfId="0" applyFont="1" applyBorder="1" applyAlignment="1">
      <alignment vertical="center" wrapText="1"/>
    </xf>
    <xf numFmtId="165" fontId="13" fillId="0" borderId="72" xfId="0" applyNumberFormat="1" applyFont="1" applyBorder="1"/>
    <xf numFmtId="0" fontId="14" fillId="0" borderId="17" xfId="0" applyFont="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165" fontId="13" fillId="0" borderId="24" xfId="0" applyNumberFormat="1" applyFont="1" applyBorder="1" applyAlignment="1">
      <alignment horizontal="left"/>
    </xf>
    <xf numFmtId="165" fontId="13" fillId="0" borderId="75" xfId="0" applyNumberFormat="1" applyFont="1" applyBorder="1"/>
    <xf numFmtId="164" fontId="11" fillId="0" borderId="27" xfId="0" applyNumberFormat="1" applyFont="1" applyBorder="1" applyAlignment="1">
      <alignment horizontal="right"/>
    </xf>
    <xf numFmtId="0" fontId="0" fillId="0" borderId="5" xfId="0" applyBorder="1"/>
    <xf numFmtId="0" fontId="2" fillId="0" borderId="52" xfId="0" applyFont="1" applyBorder="1" applyAlignment="1">
      <alignment horizontal="center"/>
    </xf>
    <xf numFmtId="1" fontId="3" fillId="0" borderId="59" xfId="0" applyNumberFormat="1" applyFont="1" applyBorder="1" applyAlignment="1">
      <alignment horizontal="center"/>
    </xf>
    <xf numFmtId="1" fontId="2" fillId="0" borderId="58" xfId="0" applyNumberFormat="1" applyFont="1" applyBorder="1" applyAlignment="1">
      <alignment horizontal="center"/>
    </xf>
    <xf numFmtId="1" fontId="3" fillId="0" borderId="59" xfId="0" applyNumberFormat="1" applyFont="1" applyBorder="1" applyAlignment="1">
      <alignment wrapText="1"/>
    </xf>
    <xf numFmtId="0" fontId="3" fillId="0" borderId="64" xfId="0" applyFont="1" applyBorder="1" applyAlignment="1">
      <alignment horizontal="left" vertical="center" wrapText="1"/>
    </xf>
    <xf numFmtId="0" fontId="3" fillId="0" borderId="70" xfId="0" applyFont="1" applyBorder="1" applyAlignment="1">
      <alignment horizontal="left" vertical="center" wrapText="1"/>
    </xf>
    <xf numFmtId="0" fontId="14" fillId="0" borderId="64"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2" fillId="0" borderId="0" xfId="0" applyFont="1" applyAlignment="1">
      <alignment horizontal="right"/>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wrapText="1"/>
    </xf>
    <xf numFmtId="0" fontId="14" fillId="0" borderId="35" xfId="0" applyFont="1" applyBorder="1" applyAlignment="1">
      <alignment horizontal="center" vertical="center" wrapText="1"/>
    </xf>
    <xf numFmtId="0" fontId="11" fillId="0" borderId="0" xfId="0" applyFont="1" applyAlignment="1">
      <alignment horizontal="center"/>
    </xf>
    <xf numFmtId="0" fontId="15" fillId="0" borderId="1" xfId="0" applyFont="1" applyBorder="1" applyAlignment="1">
      <alignment horizontal="center" wrapText="1"/>
    </xf>
    <xf numFmtId="0" fontId="15" fillId="0" borderId="34" xfId="0" applyFont="1" applyBorder="1" applyAlignment="1">
      <alignment horizontal="center" wrapText="1"/>
    </xf>
    <xf numFmtId="0" fontId="15" fillId="0" borderId="9" xfId="0" applyFont="1" applyBorder="1" applyAlignment="1">
      <alignment horizontal="center" wrapText="1"/>
    </xf>
    <xf numFmtId="0" fontId="15" fillId="0" borderId="2" xfId="0" applyFont="1" applyBorder="1" applyAlignment="1">
      <alignment horizontal="center" wrapText="1"/>
    </xf>
    <xf numFmtId="0" fontId="15" fillId="0" borderId="27" xfId="0" applyFont="1" applyBorder="1" applyAlignment="1">
      <alignment horizontal="center" wrapText="1"/>
    </xf>
    <xf numFmtId="0" fontId="15" fillId="0" borderId="10" xfId="0" applyFont="1" applyBorder="1" applyAlignment="1">
      <alignment horizontal="center" wrapText="1"/>
    </xf>
    <xf numFmtId="0" fontId="7" fillId="0" borderId="8" xfId="0" applyFont="1" applyBorder="1" applyAlignment="1">
      <alignment horizontal="center" wrapText="1"/>
    </xf>
    <xf numFmtId="0" fontId="7" fillId="0" borderId="47" xfId="0" applyFont="1" applyBorder="1" applyAlignment="1">
      <alignment horizontal="center" wrapText="1"/>
    </xf>
    <xf numFmtId="0" fontId="7" fillId="0" borderId="35" xfId="0" applyFont="1" applyBorder="1" applyAlignment="1">
      <alignment horizontal="center" wrapText="1"/>
    </xf>
    <xf numFmtId="0" fontId="14" fillId="0" borderId="53" xfId="0" applyFont="1" applyBorder="1" applyAlignment="1">
      <alignment horizontal="center"/>
    </xf>
    <xf numFmtId="0" fontId="16" fillId="0" borderId="60" xfId="0" applyFont="1" applyBorder="1" applyAlignment="1">
      <alignment horizontal="center"/>
    </xf>
    <xf numFmtId="0" fontId="3" fillId="0" borderId="75" xfId="0" applyFont="1" applyBorder="1" applyAlignment="1">
      <alignment horizontal="center"/>
    </xf>
    <xf numFmtId="0" fontId="3" fillId="0" borderId="73" xfId="0" applyFont="1" applyBorder="1" applyAlignment="1">
      <alignment horizontal="center"/>
    </xf>
    <xf numFmtId="0" fontId="3" fillId="0" borderId="24" xfId="0" applyFont="1" applyBorder="1" applyAlignment="1">
      <alignment horizontal="center"/>
    </xf>
    <xf numFmtId="0" fontId="14" fillId="0" borderId="15" xfId="0" applyFont="1" applyBorder="1" applyAlignment="1">
      <alignment horizontal="center"/>
    </xf>
    <xf numFmtId="0" fontId="16" fillId="0" borderId="10" xfId="0" applyFont="1" applyBorder="1" applyAlignment="1">
      <alignment horizontal="center"/>
    </xf>
    <xf numFmtId="0" fontId="3" fillId="0" borderId="8" xfId="0" applyFont="1" applyBorder="1" applyAlignment="1">
      <alignment horizontal="center" wrapText="1"/>
    </xf>
    <xf numFmtId="0" fontId="3" fillId="0" borderId="47" xfId="0" applyFont="1" applyBorder="1" applyAlignment="1">
      <alignment horizontal="center" wrapText="1"/>
    </xf>
    <xf numFmtId="0" fontId="3" fillId="0" borderId="35" xfId="0" applyFont="1" applyBorder="1" applyAlignment="1">
      <alignment horizontal="center" wrapText="1"/>
    </xf>
    <xf numFmtId="0" fontId="17"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vertical="center" wrapText="1"/>
    </xf>
    <xf numFmtId="0" fontId="9" fillId="0" borderId="74" xfId="0" applyFont="1" applyBorder="1" applyAlignment="1">
      <alignment horizontal="center"/>
    </xf>
    <xf numFmtId="0" fontId="9" fillId="0" borderId="73" xfId="0" applyFont="1" applyBorder="1" applyAlignment="1">
      <alignment horizontal="center"/>
    </xf>
    <xf numFmtId="0" fontId="14" fillId="0" borderId="0" xfId="0" applyFont="1" applyAlignment="1">
      <alignment horizontal="center"/>
    </xf>
    <xf numFmtId="0" fontId="13" fillId="0" borderId="0" xfId="0" applyFont="1" applyAlignment="1">
      <alignment horizontal="left" vertical="center" wrapText="1"/>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15" fillId="0" borderId="11" xfId="0" applyFont="1" applyBorder="1" applyAlignment="1">
      <alignment horizontal="center" vertical="top" wrapText="1"/>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4" fillId="0" borderId="48" xfId="0" applyFont="1" applyBorder="1" applyAlignment="1">
      <alignment horizontal="center"/>
    </xf>
    <xf numFmtId="0" fontId="14" fillId="0" borderId="51" xfId="0" applyFont="1" applyBorder="1" applyAlignment="1">
      <alignment horizontal="center"/>
    </xf>
    <xf numFmtId="0" fontId="14" fillId="0" borderId="56" xfId="0" applyFont="1" applyBorder="1" applyAlignment="1">
      <alignment horizontal="center"/>
    </xf>
    <xf numFmtId="0" fontId="10" fillId="0" borderId="8" xfId="0" applyFont="1" applyBorder="1" applyAlignment="1">
      <alignment horizontal="center" wrapText="1"/>
    </xf>
    <xf numFmtId="0" fontId="10" fillId="0" borderId="47" xfId="0" applyFont="1" applyBorder="1" applyAlignment="1">
      <alignment horizontal="center"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4" xfId="0" applyFont="1" applyBorder="1" applyAlignment="1">
      <alignment horizontal="center" vertical="top" wrapText="1"/>
    </xf>
    <xf numFmtId="0" fontId="13" fillId="0" borderId="0" xfId="0" applyFont="1" applyAlignment="1">
      <alignment horizontal="left" wrapText="1"/>
    </xf>
    <xf numFmtId="0" fontId="10" fillId="0" borderId="2" xfId="0" applyFont="1" applyBorder="1" applyAlignment="1">
      <alignment horizontal="center" wrapText="1"/>
    </xf>
    <xf numFmtId="0" fontId="10" fillId="0" borderId="27" xfId="0" applyFont="1" applyBorder="1" applyAlignment="1">
      <alignment horizontal="center" wrapText="1"/>
    </xf>
    <xf numFmtId="0" fontId="13" fillId="0" borderId="0" xfId="0" applyFont="1" applyAlignment="1">
      <alignment horizontal="left" vertical="center"/>
    </xf>
    <xf numFmtId="0" fontId="19" fillId="0" borderId="0" xfId="0" applyFont="1" applyAlignment="1">
      <alignment horizontal="center"/>
    </xf>
    <xf numFmtId="0" fontId="13" fillId="0" borderId="0" xfId="0" applyFont="1" applyAlignment="1">
      <alignment horizontal="center" wrapText="1"/>
    </xf>
    <xf numFmtId="0" fontId="14" fillId="0" borderId="3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4" xfId="0" applyFont="1" applyBorder="1" applyAlignment="1">
      <alignment horizontal="center" vertical="center"/>
    </xf>
    <xf numFmtId="0" fontId="14" fillId="0" borderId="73" xfId="0" applyFont="1" applyBorder="1" applyAlignment="1">
      <alignment horizontal="center" vertical="center"/>
    </xf>
    <xf numFmtId="0" fontId="14" fillId="0" borderId="40" xfId="0" applyFont="1" applyBorder="1" applyAlignment="1">
      <alignment horizontal="center" vertical="center"/>
    </xf>
    <xf numFmtId="170" fontId="13" fillId="0" borderId="0" xfId="0" applyNumberFormat="1" applyFont="1" applyAlignment="1">
      <alignment horizontal="left"/>
    </xf>
    <xf numFmtId="0" fontId="14" fillId="0" borderId="6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0" xfId="0" applyFont="1" applyAlignment="1">
      <alignment horizontal="center" wrapText="1"/>
    </xf>
    <xf numFmtId="0" fontId="14" fillId="0" borderId="58" xfId="0" applyFont="1" applyBorder="1" applyAlignment="1">
      <alignment horizontal="center" vertical="center" wrapText="1"/>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STATISTICS\Unemployment\UnemploymentY2021\&#917;&#960;&#943;&#948;&#959;&#956;&#945;_&#945;&#957;&#949;&#961;&#947;&#943;&#945;&#962;_&#945;&#953;&#964;&#951;&#964;&#941;&#962;_&#954;&#945;&#953;_&#948;&#953;&#954;&#945;&#953;&#959;&#973;&#967;&#959;&#953;%202021.xlsx" TargetMode="External"/><Relationship Id="rId1" Type="http://schemas.openxmlformats.org/officeDocument/2006/relationships/externalLinkPath" Target="&#917;&#960;&#943;&#948;&#959;&#956;&#945;_&#945;&#957;&#949;&#961;&#947;&#943;&#945;&#962;_&#945;&#953;&#964;&#951;&#964;&#941;&#962;_&#954;&#945;&#953;_&#948;&#953;&#954;&#945;&#953;&#959;&#973;&#967;&#959;&#95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κατά επαρχία και φύλο το 2021"/>
      <sheetName val="κατά επαρχία,  μήνα 2020,2021"/>
      <sheetName val="κατά φύλο, μήνα 2020,2021"/>
      <sheetName val="άνεργοι κατά μήνα 2007-2021"/>
      <sheetName val="δικ κατά μήν και κοιν 2020-2021"/>
      <sheetName val="δικ, ποσό πληρ. κατά μήνα 12-21"/>
      <sheetName val="άνεργοι κατά οικ. δραστ.1.2021"/>
      <sheetName val="άνεργοι κατά οικ. δραστ. 2.2021"/>
      <sheetName val="άνεργοι κατά οικ. δρστ. 3.2021"/>
      <sheetName val="άνεργοι κατά οικ. δραστ. 4.2021"/>
      <sheetName val="άνεργοι κατά οικ. δραστ. 5.2021"/>
      <sheetName val="άνεργοι κατά οικ. δρ. 6.2021"/>
      <sheetName val="άνεργοι κατά οικ. δρ. 7.2021"/>
      <sheetName val="άνεργοι κατά οικ. δρ. 8.21"/>
      <sheetName val="ανεργοι κατά οικ. δρ.9.21"/>
      <sheetName val="ανεργοι κατά οικ. δρ.10.21"/>
      <sheetName val="ανεργοι κατά οικ. δρ.11.21"/>
      <sheetName val="ανεργοι κατά οικ. δρ.12.21"/>
    </sheetNames>
    <sheetDataSet>
      <sheetData sheetId="0"/>
      <sheetData sheetId="1"/>
      <sheetData sheetId="2">
        <row r="8">
          <cell r="K8">
            <v>26723</v>
          </cell>
        </row>
        <row r="9">
          <cell r="K9">
            <v>25485</v>
          </cell>
        </row>
        <row r="10">
          <cell r="K10">
            <v>22899</v>
          </cell>
        </row>
        <row r="11">
          <cell r="K11">
            <v>22296</v>
          </cell>
        </row>
        <row r="12">
          <cell r="K12">
            <v>20035</v>
          </cell>
        </row>
        <row r="13">
          <cell r="K13">
            <v>15573</v>
          </cell>
        </row>
        <row r="16">
          <cell r="K16">
            <v>15176</v>
          </cell>
        </row>
        <row r="17">
          <cell r="K17">
            <v>11349</v>
          </cell>
        </row>
        <row r="18">
          <cell r="K18">
            <v>10383</v>
          </cell>
        </row>
        <row r="19">
          <cell r="K19">
            <v>8136</v>
          </cell>
        </row>
        <row r="20">
          <cell r="K20">
            <v>14970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topLeftCell="A10" zoomScale="85" zoomScaleNormal="85" workbookViewId="0">
      <selection activeCell="Q7" sqref="Q7"/>
    </sheetView>
  </sheetViews>
  <sheetFormatPr defaultRowHeight="12.75" x14ac:dyDescent="0.2"/>
  <cols>
    <col min="1" max="1" width="16.42578125" customWidth="1"/>
    <col min="2" max="2" width="8.140625" bestFit="1" customWidth="1"/>
    <col min="3" max="3" width="9.28515625" bestFit="1" customWidth="1"/>
    <col min="4" max="4" width="11.7109375" bestFit="1" customWidth="1"/>
    <col min="5" max="5" width="10" bestFit="1" customWidth="1"/>
    <col min="6" max="6" width="8.42578125" bestFit="1" customWidth="1"/>
    <col min="7" max="7" width="7.7109375" customWidth="1"/>
    <col min="8" max="8" width="11.28515625" bestFit="1" customWidth="1"/>
    <col min="9" max="9" width="8.140625" bestFit="1" customWidth="1"/>
    <col min="10" max="10" width="9.28515625" bestFit="1" customWidth="1"/>
    <col min="11" max="11" width="11.7109375" bestFit="1" customWidth="1"/>
    <col min="12" max="12" width="10" bestFit="1" customWidth="1"/>
    <col min="13" max="13" width="8.42578125" bestFit="1" customWidth="1"/>
    <col min="14" max="14" width="8.28515625" customWidth="1"/>
    <col min="15" max="15" width="11.28515625" bestFit="1" customWidth="1"/>
    <col min="16" max="16" width="7.42578125" customWidth="1"/>
    <col min="17" max="17" width="7.28515625" customWidth="1"/>
    <col min="18" max="18" width="7.42578125" customWidth="1"/>
  </cols>
  <sheetData>
    <row r="1" spans="1:20" x14ac:dyDescent="0.2">
      <c r="A1" s="165" t="s">
        <v>13</v>
      </c>
      <c r="P1" s="420"/>
      <c r="Q1" s="420"/>
      <c r="R1" s="420"/>
    </row>
    <row r="2" spans="1:20" ht="12.75" customHeight="1" x14ac:dyDescent="0.2">
      <c r="A2" s="427" t="s">
        <v>119</v>
      </c>
      <c r="B2" s="427"/>
      <c r="C2" s="427"/>
      <c r="D2" s="427"/>
      <c r="E2" s="427"/>
      <c r="F2" s="427"/>
      <c r="G2" s="427"/>
      <c r="H2" s="427"/>
      <c r="I2" s="427"/>
      <c r="J2" s="427"/>
      <c r="K2" s="427"/>
      <c r="L2" s="427"/>
      <c r="M2" s="427"/>
      <c r="N2" s="427"/>
      <c r="O2" s="427"/>
      <c r="P2" s="427"/>
      <c r="Q2" s="427"/>
      <c r="R2" s="427"/>
    </row>
    <row r="3" spans="1:20" ht="13.5" thickBot="1" x14ac:dyDescent="0.25">
      <c r="A3" s="1"/>
      <c r="B3" s="1"/>
      <c r="C3" s="2"/>
      <c r="D3" s="1"/>
      <c r="E3" s="1"/>
      <c r="F3" s="1"/>
      <c r="G3" s="1"/>
      <c r="H3" s="1"/>
      <c r="I3" s="1"/>
      <c r="J3" s="1"/>
      <c r="K3" s="1"/>
      <c r="L3" s="1"/>
      <c r="M3" s="1"/>
      <c r="N3" s="1"/>
      <c r="O3" s="1"/>
      <c r="P3" s="1"/>
      <c r="Q3" s="1"/>
      <c r="R3" s="1"/>
    </row>
    <row r="4" spans="1:20" ht="18.75" customHeight="1" thickBot="1" x14ac:dyDescent="0.25">
      <c r="A4" s="184"/>
      <c r="B4" s="417" t="s">
        <v>29</v>
      </c>
      <c r="C4" s="418"/>
      <c r="D4" s="418"/>
      <c r="E4" s="418"/>
      <c r="F4" s="418"/>
      <c r="G4" s="418"/>
      <c r="H4" s="419"/>
      <c r="I4" s="418" t="s">
        <v>37</v>
      </c>
      <c r="J4" s="418"/>
      <c r="K4" s="418"/>
      <c r="L4" s="418"/>
      <c r="M4" s="418"/>
      <c r="N4" s="418"/>
      <c r="O4" s="419"/>
      <c r="P4" s="428" t="s">
        <v>118</v>
      </c>
      <c r="Q4" s="431" t="s">
        <v>111</v>
      </c>
      <c r="R4" s="434" t="s">
        <v>103</v>
      </c>
    </row>
    <row r="5" spans="1:20" ht="18" customHeight="1" x14ac:dyDescent="0.2">
      <c r="A5" s="185" t="s">
        <v>41</v>
      </c>
      <c r="B5" s="421" t="s">
        <v>30</v>
      </c>
      <c r="C5" s="423" t="s">
        <v>31</v>
      </c>
      <c r="D5" s="423" t="s">
        <v>32</v>
      </c>
      <c r="E5" s="423" t="s">
        <v>33</v>
      </c>
      <c r="F5" s="423" t="s">
        <v>34</v>
      </c>
      <c r="G5" s="423" t="s">
        <v>35</v>
      </c>
      <c r="H5" s="425" t="s">
        <v>36</v>
      </c>
      <c r="I5" s="421" t="s">
        <v>30</v>
      </c>
      <c r="J5" s="423" t="s">
        <v>31</v>
      </c>
      <c r="K5" s="423" t="s">
        <v>32</v>
      </c>
      <c r="L5" s="423" t="s">
        <v>33</v>
      </c>
      <c r="M5" s="423" t="s">
        <v>34</v>
      </c>
      <c r="N5" s="423" t="s">
        <v>35</v>
      </c>
      <c r="O5" s="425" t="s">
        <v>36</v>
      </c>
      <c r="P5" s="429"/>
      <c r="Q5" s="432"/>
      <c r="R5" s="435"/>
    </row>
    <row r="6" spans="1:20" ht="18" customHeight="1" thickBot="1" x14ac:dyDescent="0.25">
      <c r="A6" s="186"/>
      <c r="B6" s="422"/>
      <c r="C6" s="424"/>
      <c r="D6" s="424"/>
      <c r="E6" s="424"/>
      <c r="F6" s="424"/>
      <c r="G6" s="424"/>
      <c r="H6" s="426"/>
      <c r="I6" s="422"/>
      <c r="J6" s="424"/>
      <c r="K6" s="424"/>
      <c r="L6" s="424"/>
      <c r="M6" s="424"/>
      <c r="N6" s="424"/>
      <c r="O6" s="426"/>
      <c r="P6" s="430"/>
      <c r="Q6" s="433"/>
      <c r="R6" s="436"/>
    </row>
    <row r="7" spans="1:20" ht="15.95" customHeight="1" x14ac:dyDescent="0.2">
      <c r="A7" s="187" t="s">
        <v>14</v>
      </c>
      <c r="B7" s="32">
        <v>3674</v>
      </c>
      <c r="C7" s="43">
        <v>1700</v>
      </c>
      <c r="D7" s="33">
        <v>1812</v>
      </c>
      <c r="E7" s="33">
        <v>2758</v>
      </c>
      <c r="F7" s="33">
        <v>1684</v>
      </c>
      <c r="G7" s="33">
        <v>11628</v>
      </c>
      <c r="H7" s="157">
        <v>0.43513078621412266</v>
      </c>
      <c r="I7" s="32">
        <v>4428</v>
      </c>
      <c r="J7" s="33">
        <v>2305</v>
      </c>
      <c r="K7" s="33">
        <v>2818</v>
      </c>
      <c r="L7" s="33">
        <v>3452</v>
      </c>
      <c r="M7" s="33">
        <v>2092</v>
      </c>
      <c r="N7" s="35">
        <v>15095</v>
      </c>
      <c r="O7" s="157">
        <v>0.56486921378587729</v>
      </c>
      <c r="P7" s="34">
        <v>26723</v>
      </c>
      <c r="Q7" s="33">
        <v>25462</v>
      </c>
      <c r="R7" s="199">
        <v>4.9524782028120384E-2</v>
      </c>
      <c r="T7" s="25"/>
    </row>
    <row r="8" spans="1:20" ht="15.95" customHeight="1" x14ac:dyDescent="0.2">
      <c r="A8" s="195" t="s">
        <v>15</v>
      </c>
      <c r="B8" s="44">
        <v>3622</v>
      </c>
      <c r="C8" s="44">
        <v>1577</v>
      </c>
      <c r="D8" s="35">
        <v>1772</v>
      </c>
      <c r="E8" s="35">
        <v>2464</v>
      </c>
      <c r="F8" s="35">
        <v>1758</v>
      </c>
      <c r="G8" s="35">
        <v>11193</v>
      </c>
      <c r="H8" s="157">
        <v>0.43919952913478516</v>
      </c>
      <c r="I8" s="34">
        <v>4393</v>
      </c>
      <c r="J8" s="35">
        <v>2098</v>
      </c>
      <c r="K8" s="35">
        <v>2728</v>
      </c>
      <c r="L8" s="35">
        <v>2962</v>
      </c>
      <c r="M8" s="35">
        <v>2111</v>
      </c>
      <c r="N8" s="35">
        <v>14292</v>
      </c>
      <c r="O8" s="157">
        <v>0.56080047086521478</v>
      </c>
      <c r="P8" s="34">
        <v>25485</v>
      </c>
      <c r="Q8" s="35">
        <v>25034</v>
      </c>
      <c r="R8" s="199">
        <v>1.8015498921466699E-2</v>
      </c>
      <c r="T8" s="25"/>
    </row>
    <row r="9" spans="1:20" ht="15.95" customHeight="1" x14ac:dyDescent="0.2">
      <c r="A9" s="195" t="s">
        <v>16</v>
      </c>
      <c r="B9" s="44">
        <v>2698</v>
      </c>
      <c r="C9" s="44">
        <v>1541</v>
      </c>
      <c r="D9" s="35">
        <v>1661</v>
      </c>
      <c r="E9" s="35">
        <v>2362</v>
      </c>
      <c r="F9" s="35">
        <v>1805</v>
      </c>
      <c r="G9" s="35">
        <v>10067</v>
      </c>
      <c r="H9" s="157">
        <v>0.43962618454954366</v>
      </c>
      <c r="I9" s="34">
        <v>3339</v>
      </c>
      <c r="J9" s="35">
        <v>2057</v>
      </c>
      <c r="K9" s="35">
        <v>2558</v>
      </c>
      <c r="L9" s="35">
        <v>2746</v>
      </c>
      <c r="M9" s="35">
        <v>2132</v>
      </c>
      <c r="N9" s="35">
        <v>12832</v>
      </c>
      <c r="O9" s="157">
        <v>0.56037381545045639</v>
      </c>
      <c r="P9" s="34">
        <v>22899</v>
      </c>
      <c r="Q9" s="35">
        <v>31735</v>
      </c>
      <c r="R9" s="199">
        <v>-0.27843075468725387</v>
      </c>
      <c r="T9" s="25"/>
    </row>
    <row r="10" spans="1:20" ht="15.95" customHeight="1" x14ac:dyDescent="0.2">
      <c r="A10" s="195" t="s">
        <v>17</v>
      </c>
      <c r="B10" s="44">
        <v>2603</v>
      </c>
      <c r="C10" s="44">
        <v>1475</v>
      </c>
      <c r="D10" s="35">
        <v>1620</v>
      </c>
      <c r="E10" s="35">
        <v>2485</v>
      </c>
      <c r="F10" s="35">
        <v>1727</v>
      </c>
      <c r="G10" s="35">
        <v>9910</v>
      </c>
      <c r="H10" s="157">
        <v>0.44447434517402223</v>
      </c>
      <c r="I10" s="36">
        <v>3157</v>
      </c>
      <c r="J10" s="37">
        <v>1981</v>
      </c>
      <c r="K10" s="37">
        <v>2479</v>
      </c>
      <c r="L10" s="37">
        <v>2779</v>
      </c>
      <c r="M10" s="37">
        <v>1990</v>
      </c>
      <c r="N10" s="35">
        <v>12386</v>
      </c>
      <c r="O10" s="157">
        <v>0.55552565482597771</v>
      </c>
      <c r="P10" s="34">
        <v>22296</v>
      </c>
      <c r="Q10" s="37">
        <v>20932</v>
      </c>
      <c r="R10" s="199">
        <v>6.5163386202942819E-2</v>
      </c>
      <c r="T10" s="25"/>
    </row>
    <row r="11" spans="1:20" ht="15.95" customHeight="1" x14ac:dyDescent="0.2">
      <c r="A11" s="196" t="s">
        <v>18</v>
      </c>
      <c r="B11" s="48">
        <v>2571</v>
      </c>
      <c r="C11" s="48">
        <v>1405</v>
      </c>
      <c r="D11" s="37">
        <v>1143</v>
      </c>
      <c r="E11" s="37">
        <v>2410</v>
      </c>
      <c r="F11" s="37">
        <v>1446</v>
      </c>
      <c r="G11" s="35">
        <v>8975</v>
      </c>
      <c r="H11" s="157">
        <v>0.44796605939605688</v>
      </c>
      <c r="I11" s="36">
        <v>3167</v>
      </c>
      <c r="J11" s="37">
        <v>1914</v>
      </c>
      <c r="K11" s="37">
        <v>1583</v>
      </c>
      <c r="L11" s="37">
        <v>2736</v>
      </c>
      <c r="M11" s="37">
        <v>1660</v>
      </c>
      <c r="N11" s="35">
        <v>11060</v>
      </c>
      <c r="O11" s="157">
        <v>0.55203394060394306</v>
      </c>
      <c r="P11" s="34">
        <v>20035</v>
      </c>
      <c r="Q11" s="37">
        <v>22790</v>
      </c>
      <c r="R11" s="199">
        <v>-0.12088635366388767</v>
      </c>
      <c r="T11" s="25"/>
    </row>
    <row r="12" spans="1:20" ht="15.95" customHeight="1" thickBot="1" x14ac:dyDescent="0.25">
      <c r="A12" s="197" t="s">
        <v>19</v>
      </c>
      <c r="B12" s="45">
        <v>2263</v>
      </c>
      <c r="C12" s="45">
        <v>1207</v>
      </c>
      <c r="D12" s="23">
        <v>560</v>
      </c>
      <c r="E12" s="23">
        <v>1273</v>
      </c>
      <c r="F12" s="23">
        <v>1155</v>
      </c>
      <c r="G12" s="35">
        <v>6458</v>
      </c>
      <c r="H12" s="157">
        <v>0.41469209529313555</v>
      </c>
      <c r="I12" s="24">
        <v>3091</v>
      </c>
      <c r="J12" s="23">
        <v>1842</v>
      </c>
      <c r="K12" s="23">
        <v>789</v>
      </c>
      <c r="L12" s="23">
        <v>1946</v>
      </c>
      <c r="M12" s="23">
        <v>1447</v>
      </c>
      <c r="N12" s="35">
        <v>9115</v>
      </c>
      <c r="O12" s="204">
        <v>0.58530790470686445</v>
      </c>
      <c r="P12" s="38">
        <v>15573</v>
      </c>
      <c r="Q12" s="39">
        <v>27482</v>
      </c>
      <c r="R12" s="202">
        <v>-0.43333818499381416</v>
      </c>
      <c r="T12" s="25"/>
    </row>
    <row r="13" spans="1:20" ht="15.95" customHeight="1" x14ac:dyDescent="0.2">
      <c r="A13" s="415" t="s">
        <v>20</v>
      </c>
      <c r="B13" s="28"/>
      <c r="C13" s="29"/>
      <c r="D13" s="29"/>
      <c r="E13" s="29"/>
      <c r="F13" s="29"/>
      <c r="G13" s="29"/>
      <c r="H13" s="256"/>
      <c r="I13" s="28"/>
      <c r="J13" s="29"/>
      <c r="K13" s="29"/>
      <c r="L13" s="29"/>
      <c r="M13" s="74"/>
      <c r="N13" s="29"/>
      <c r="O13" s="128"/>
      <c r="P13" s="131"/>
      <c r="Q13" s="258"/>
      <c r="R13" s="259"/>
      <c r="T13" s="25"/>
    </row>
    <row r="14" spans="1:20" ht="34.5" customHeight="1" thickBot="1" x14ac:dyDescent="0.25">
      <c r="A14" s="416"/>
      <c r="B14" s="254">
        <v>2905.1666666666665</v>
      </c>
      <c r="C14" s="148">
        <v>1484.1666666666667</v>
      </c>
      <c r="D14" s="255">
        <v>1428</v>
      </c>
      <c r="E14" s="148">
        <v>2292</v>
      </c>
      <c r="F14" s="255">
        <v>1595.8333333333333</v>
      </c>
      <c r="G14" s="148">
        <v>9705.1666666666661</v>
      </c>
      <c r="H14" s="261">
        <v>0.43779085940260576</v>
      </c>
      <c r="I14" s="254">
        <v>3595.8333333333335</v>
      </c>
      <c r="J14" s="148">
        <v>2032.8333333333333</v>
      </c>
      <c r="K14" s="255">
        <v>2159.1666666666665</v>
      </c>
      <c r="L14" s="148">
        <v>2770.1666666666665</v>
      </c>
      <c r="M14" s="255">
        <v>1905.3333333333333</v>
      </c>
      <c r="N14" s="148">
        <v>12463.333333333334</v>
      </c>
      <c r="O14" s="150">
        <v>0.56220914059739424</v>
      </c>
      <c r="P14" s="169">
        <v>22168.5</v>
      </c>
      <c r="Q14" s="148">
        <v>25572.5</v>
      </c>
      <c r="R14" s="260">
        <v>-0.13311174112816504</v>
      </c>
      <c r="S14" s="9"/>
      <c r="T14" s="25"/>
    </row>
    <row r="15" spans="1:20" ht="15.95" customHeight="1" x14ac:dyDescent="0.2">
      <c r="A15" s="198" t="s">
        <v>21</v>
      </c>
      <c r="B15" s="48">
        <v>1961</v>
      </c>
      <c r="C15" s="48">
        <v>960</v>
      </c>
      <c r="D15" s="37">
        <v>390</v>
      </c>
      <c r="E15" s="37">
        <v>1471</v>
      </c>
      <c r="F15" s="37">
        <v>908</v>
      </c>
      <c r="G15" s="41">
        <v>5690</v>
      </c>
      <c r="H15" s="75">
        <v>0.374934106483922</v>
      </c>
      <c r="I15" s="36">
        <v>3344</v>
      </c>
      <c r="J15" s="37">
        <v>1660</v>
      </c>
      <c r="K15" s="37">
        <v>619</v>
      </c>
      <c r="L15" s="37">
        <v>2651</v>
      </c>
      <c r="M15" s="37">
        <v>1212</v>
      </c>
      <c r="N15" s="37">
        <v>9486</v>
      </c>
      <c r="O15" s="157">
        <v>0.625065893516078</v>
      </c>
      <c r="P15" s="34">
        <v>15176</v>
      </c>
      <c r="Q15" s="37">
        <v>29652</v>
      </c>
      <c r="R15" s="199">
        <v>-0.48819641170915962</v>
      </c>
      <c r="T15" s="25"/>
    </row>
    <row r="16" spans="1:20" ht="15.95" customHeight="1" x14ac:dyDescent="0.2">
      <c r="A16" s="188" t="s">
        <v>22</v>
      </c>
      <c r="B16" s="36">
        <v>1439</v>
      </c>
      <c r="C16" s="48">
        <v>536</v>
      </c>
      <c r="D16" s="37">
        <v>212</v>
      </c>
      <c r="E16" s="37">
        <v>1124</v>
      </c>
      <c r="F16" s="37">
        <v>462</v>
      </c>
      <c r="G16" s="35">
        <v>3773</v>
      </c>
      <c r="H16" s="257">
        <v>0.33245219843157986</v>
      </c>
      <c r="I16" s="131">
        <v>2927</v>
      </c>
      <c r="J16" s="46">
        <v>1149</v>
      </c>
      <c r="K16" s="46">
        <v>440</v>
      </c>
      <c r="L16" s="46">
        <v>2301</v>
      </c>
      <c r="M16" s="46">
        <v>759</v>
      </c>
      <c r="N16" s="37">
        <v>7576</v>
      </c>
      <c r="O16" s="157">
        <v>0.66754780156842008</v>
      </c>
      <c r="P16" s="34">
        <v>11349</v>
      </c>
      <c r="Q16" s="37">
        <v>29375</v>
      </c>
      <c r="R16" s="199">
        <v>-0.61365106382978718</v>
      </c>
    </row>
    <row r="17" spans="1:21" ht="15.95" customHeight="1" x14ac:dyDescent="0.2">
      <c r="A17" s="195" t="s">
        <v>23</v>
      </c>
      <c r="B17" s="44">
        <v>1402</v>
      </c>
      <c r="C17" s="44">
        <v>520</v>
      </c>
      <c r="D17" s="35">
        <v>242</v>
      </c>
      <c r="E17" s="35">
        <v>1168</v>
      </c>
      <c r="F17" s="35">
        <v>437</v>
      </c>
      <c r="G17" s="35">
        <v>3769</v>
      </c>
      <c r="H17" s="257">
        <v>0.36299720697293653</v>
      </c>
      <c r="I17" s="34">
        <v>2470</v>
      </c>
      <c r="J17" s="35">
        <v>1024</v>
      </c>
      <c r="K17" s="35">
        <v>487</v>
      </c>
      <c r="L17" s="35">
        <v>1968</v>
      </c>
      <c r="M17" s="35">
        <v>665</v>
      </c>
      <c r="N17" s="37">
        <v>6614</v>
      </c>
      <c r="O17" s="157">
        <v>0.63700279302706342</v>
      </c>
      <c r="P17" s="34">
        <v>10383</v>
      </c>
      <c r="Q17" s="35">
        <v>28442</v>
      </c>
      <c r="R17" s="199">
        <v>-0.63494128401659511</v>
      </c>
    </row>
    <row r="18" spans="1:21" ht="15.95" customHeight="1" x14ac:dyDescent="0.2">
      <c r="A18" s="188" t="s">
        <v>24</v>
      </c>
      <c r="B18" s="34">
        <v>1231</v>
      </c>
      <c r="C18" s="44">
        <v>479</v>
      </c>
      <c r="D18" s="35">
        <v>259</v>
      </c>
      <c r="E18" s="35">
        <v>1064</v>
      </c>
      <c r="F18" s="35">
        <v>385</v>
      </c>
      <c r="G18" s="35">
        <v>3418</v>
      </c>
      <c r="H18" s="257">
        <v>0.42010816125860373</v>
      </c>
      <c r="I18" s="34">
        <v>1756</v>
      </c>
      <c r="J18" s="35">
        <v>694</v>
      </c>
      <c r="K18" s="35">
        <v>368</v>
      </c>
      <c r="L18" s="35">
        <v>1443</v>
      </c>
      <c r="M18" s="35">
        <v>457</v>
      </c>
      <c r="N18" s="37">
        <v>4718</v>
      </c>
      <c r="O18" s="157">
        <v>0.57989183874139627</v>
      </c>
      <c r="P18" s="34">
        <v>8136</v>
      </c>
      <c r="Q18" s="37">
        <v>27085</v>
      </c>
      <c r="R18" s="199">
        <v>-0.69961233154882774</v>
      </c>
    </row>
    <row r="19" spans="1:21" ht="15.95" customHeight="1" x14ac:dyDescent="0.2">
      <c r="A19" s="188" t="s">
        <v>25</v>
      </c>
      <c r="B19" s="34">
        <v>1250</v>
      </c>
      <c r="C19" s="44">
        <v>720</v>
      </c>
      <c r="D19" s="35">
        <v>2228</v>
      </c>
      <c r="E19" s="35">
        <v>1307</v>
      </c>
      <c r="F19" s="35">
        <v>872</v>
      </c>
      <c r="G19" s="35">
        <v>6377</v>
      </c>
      <c r="H19" s="257">
        <v>0.42598530394121575</v>
      </c>
      <c r="I19" s="34">
        <v>1661</v>
      </c>
      <c r="J19" s="35">
        <v>968</v>
      </c>
      <c r="K19" s="35">
        <v>3084</v>
      </c>
      <c r="L19" s="35">
        <v>1601</v>
      </c>
      <c r="M19" s="35">
        <v>1279</v>
      </c>
      <c r="N19" s="37">
        <v>8593</v>
      </c>
      <c r="O19" s="157">
        <v>0.57401469605878419</v>
      </c>
      <c r="P19" s="34">
        <v>14970</v>
      </c>
      <c r="Q19" s="37">
        <v>27201</v>
      </c>
      <c r="R19" s="199">
        <v>-0.44965258630197424</v>
      </c>
    </row>
    <row r="20" spans="1:21" ht="15.95" customHeight="1" thickBot="1" x14ac:dyDescent="0.25">
      <c r="A20" s="189" t="s">
        <v>26</v>
      </c>
      <c r="B20" s="24">
        <v>1246</v>
      </c>
      <c r="C20" s="45">
        <v>855</v>
      </c>
      <c r="D20" s="23">
        <v>3223</v>
      </c>
      <c r="E20" s="23">
        <v>1522</v>
      </c>
      <c r="F20" s="23">
        <v>1575</v>
      </c>
      <c r="G20" s="35">
        <v>8421</v>
      </c>
      <c r="H20" s="204">
        <v>0.42953328232593724</v>
      </c>
      <c r="I20" s="24">
        <v>1501</v>
      </c>
      <c r="J20" s="45">
        <v>1168</v>
      </c>
      <c r="K20" s="23">
        <v>4358</v>
      </c>
      <c r="L20" s="23">
        <v>1752</v>
      </c>
      <c r="M20" s="23">
        <v>2405</v>
      </c>
      <c r="N20" s="37">
        <v>11184</v>
      </c>
      <c r="O20" s="204">
        <v>0.57046671767406276</v>
      </c>
      <c r="P20" s="38">
        <v>19605</v>
      </c>
      <c r="Q20" s="39">
        <v>25846</v>
      </c>
      <c r="R20" s="202">
        <v>-0.24146869921844771</v>
      </c>
    </row>
    <row r="21" spans="1:21" ht="15.95" customHeight="1" x14ac:dyDescent="0.2">
      <c r="A21" s="415" t="s">
        <v>27</v>
      </c>
      <c r="B21" s="40"/>
      <c r="C21" s="41"/>
      <c r="D21" s="41"/>
      <c r="E21" s="41"/>
      <c r="F21" s="41"/>
      <c r="G21" s="42"/>
      <c r="H21" s="128"/>
      <c r="I21" s="40"/>
      <c r="J21" s="41"/>
      <c r="K21" s="41"/>
      <c r="L21" s="41"/>
      <c r="M21" s="41"/>
      <c r="N21" s="41"/>
      <c r="O21" s="128"/>
      <c r="P21" s="131"/>
      <c r="Q21" s="46"/>
      <c r="R21" s="259"/>
    </row>
    <row r="22" spans="1:21" ht="37.5" customHeight="1" thickBot="1" x14ac:dyDescent="0.25">
      <c r="A22" s="416"/>
      <c r="B22" s="149">
        <v>1421.5</v>
      </c>
      <c r="C22" s="148">
        <v>678.33333333333337</v>
      </c>
      <c r="D22" s="148">
        <v>1092.3333333333333</v>
      </c>
      <c r="E22" s="148">
        <v>1276</v>
      </c>
      <c r="F22" s="148">
        <v>773.16666666666663</v>
      </c>
      <c r="G22" s="148">
        <v>5241.333333333333</v>
      </c>
      <c r="H22" s="263">
        <v>0.39498109747673288</v>
      </c>
      <c r="I22" s="149">
        <v>2276.5</v>
      </c>
      <c r="J22" s="148">
        <v>1110.5</v>
      </c>
      <c r="K22" s="148">
        <v>1559.3333333333333</v>
      </c>
      <c r="L22" s="148">
        <v>1952.6666666666667</v>
      </c>
      <c r="M22" s="148">
        <v>1129.5</v>
      </c>
      <c r="N22" s="148">
        <v>8028.5</v>
      </c>
      <c r="O22" s="150">
        <v>0.60501890252326707</v>
      </c>
      <c r="P22" s="169">
        <v>13269.833333333334</v>
      </c>
      <c r="Q22" s="148">
        <v>27933.5</v>
      </c>
      <c r="R22" s="260">
        <v>-0.52494913514835828</v>
      </c>
      <c r="S22" s="103"/>
      <c r="T22" s="103"/>
      <c r="U22" s="103"/>
    </row>
    <row r="23" spans="1:21" ht="15.95" customHeight="1" x14ac:dyDescent="0.2">
      <c r="A23" s="415" t="s">
        <v>28</v>
      </c>
      <c r="B23" s="6"/>
      <c r="C23" s="7"/>
      <c r="D23" s="7"/>
      <c r="E23" s="7"/>
      <c r="F23" s="7"/>
      <c r="G23" s="117"/>
      <c r="H23" s="261"/>
      <c r="I23" s="130"/>
      <c r="J23" s="129"/>
      <c r="K23" s="129"/>
      <c r="L23" s="129"/>
      <c r="M23" s="129"/>
      <c r="N23" s="129"/>
      <c r="O23" s="261"/>
      <c r="P23" s="249"/>
      <c r="Q23" s="129"/>
      <c r="R23" s="262"/>
    </row>
    <row r="24" spans="1:21" ht="34.5" customHeight="1" thickBot="1" x14ac:dyDescent="0.25">
      <c r="A24" s="416"/>
      <c r="B24" s="149">
        <v>2163.3333333333335</v>
      </c>
      <c r="C24" s="148">
        <v>1081.25</v>
      </c>
      <c r="D24" s="148">
        <v>1260.1666666666667</v>
      </c>
      <c r="E24" s="148">
        <v>1784</v>
      </c>
      <c r="F24" s="148">
        <v>1184.5</v>
      </c>
      <c r="G24" s="148">
        <v>7473.25</v>
      </c>
      <c r="H24" s="150">
        <v>0.42176080515449371</v>
      </c>
      <c r="I24" s="148">
        <v>2936.1666666666665</v>
      </c>
      <c r="J24" s="148">
        <v>1571.6666666666667</v>
      </c>
      <c r="K24" s="148">
        <v>1859.25</v>
      </c>
      <c r="L24" s="148">
        <v>2361.4166666666665</v>
      </c>
      <c r="M24" s="148">
        <v>1517.4166666666667</v>
      </c>
      <c r="N24" s="148">
        <v>10245.916666666666</v>
      </c>
      <c r="O24" s="150">
        <v>0.57823919484550623</v>
      </c>
      <c r="P24" s="250">
        <v>17719.166666666668</v>
      </c>
      <c r="Q24" s="148">
        <v>26753</v>
      </c>
      <c r="R24" s="260">
        <v>-0.33767552548623825</v>
      </c>
      <c r="S24" s="31"/>
    </row>
    <row r="25" spans="1:21" x14ac:dyDescent="0.2">
      <c r="A25" s="8"/>
      <c r="B25" s="8"/>
      <c r="C25" s="8"/>
      <c r="D25" s="8"/>
      <c r="E25" s="8"/>
      <c r="F25" s="8"/>
      <c r="G25" s="8"/>
      <c r="H25" s="8"/>
      <c r="I25" s="8"/>
      <c r="J25" s="8"/>
      <c r="K25" s="8"/>
      <c r="L25" s="8"/>
      <c r="M25" s="8"/>
      <c r="N25" s="8"/>
      <c r="O25" s="8"/>
      <c r="P25" s="8"/>
      <c r="Q25" s="8"/>
      <c r="R25" s="8"/>
    </row>
    <row r="26" spans="1:21" x14ac:dyDescent="0.2">
      <c r="A26" s="1"/>
      <c r="B26" s="5"/>
      <c r="C26" s="3"/>
      <c r="D26" s="2"/>
      <c r="E26" s="2"/>
      <c r="F26" s="1"/>
      <c r="G26" s="1"/>
      <c r="H26" s="1"/>
      <c r="I26" s="1"/>
      <c r="J26" s="1"/>
      <c r="K26" s="1"/>
      <c r="L26" s="4"/>
      <c r="M26" s="4"/>
      <c r="N26" s="1"/>
      <c r="O26" s="1"/>
      <c r="P26" s="66" t="s">
        <v>38</v>
      </c>
      <c r="Q26" s="1"/>
      <c r="R26" s="1"/>
    </row>
    <row r="27" spans="1:21" x14ac:dyDescent="0.2">
      <c r="A27" s="168">
        <v>45040</v>
      </c>
      <c r="B27" s="4"/>
      <c r="C27" s="4"/>
      <c r="D27" s="1"/>
      <c r="E27" s="1"/>
      <c r="F27" s="1"/>
      <c r="G27" s="1"/>
      <c r="H27" s="1"/>
      <c r="I27" s="1"/>
      <c r="J27" s="1"/>
      <c r="K27" s="1"/>
      <c r="L27" s="1"/>
      <c r="M27" s="1"/>
      <c r="N27" s="1"/>
      <c r="O27" s="1"/>
      <c r="P27" s="66" t="s">
        <v>39</v>
      </c>
      <c r="Q27" s="1"/>
      <c r="R27" s="1"/>
    </row>
    <row r="28" spans="1:21" x14ac:dyDescent="0.2">
      <c r="A28" s="1"/>
      <c r="B28" s="1"/>
      <c r="C28" s="1"/>
      <c r="D28" s="1"/>
      <c r="E28" s="1"/>
      <c r="F28" s="1"/>
      <c r="G28" s="1"/>
      <c r="H28" s="1"/>
      <c r="I28" s="1"/>
      <c r="J28" s="1"/>
      <c r="K28" s="1"/>
      <c r="L28" s="1"/>
      <c r="M28" s="1"/>
      <c r="N28" s="1"/>
      <c r="O28" s="1"/>
      <c r="P28" s="1"/>
      <c r="Q28" s="1"/>
      <c r="R28" s="1"/>
    </row>
    <row r="29" spans="1:21" x14ac:dyDescent="0.2">
      <c r="A29" s="1"/>
      <c r="B29" s="1"/>
      <c r="C29" s="1"/>
      <c r="D29" s="1"/>
      <c r="E29" s="1"/>
      <c r="F29" s="1"/>
      <c r="G29" s="1"/>
      <c r="H29" s="1"/>
      <c r="I29" s="1"/>
      <c r="J29" s="1"/>
      <c r="K29" s="1"/>
      <c r="L29" s="1"/>
      <c r="M29" s="1"/>
      <c r="N29" s="1"/>
      <c r="O29" s="1"/>
      <c r="P29" s="1"/>
      <c r="Q29" s="1"/>
      <c r="R29" s="1"/>
    </row>
    <row r="30" spans="1:21" ht="12.75" customHeight="1" x14ac:dyDescent="0.2">
      <c r="A30" s="4"/>
      <c r="B30" s="1"/>
      <c r="C30" s="1"/>
      <c r="D30" s="1"/>
      <c r="E30" s="1"/>
      <c r="F30" s="1"/>
      <c r="G30" s="1"/>
      <c r="H30" s="1"/>
      <c r="I30" s="1"/>
      <c r="J30" s="1"/>
      <c r="K30" s="1"/>
      <c r="L30" s="1"/>
      <c r="M30" s="1" t="s">
        <v>7</v>
      </c>
      <c r="N30" s="31"/>
      <c r="O30" s="31"/>
      <c r="P30" s="31"/>
      <c r="Q30" s="30"/>
      <c r="R30" s="30"/>
      <c r="S30" s="30"/>
    </row>
    <row r="31" spans="1:21" ht="12.75" customHeight="1" x14ac:dyDescent="0.2">
      <c r="A31" s="26"/>
      <c r="B31" s="1"/>
      <c r="C31" s="1"/>
      <c r="D31" s="1"/>
      <c r="E31" s="1"/>
      <c r="F31" s="1"/>
      <c r="G31" s="1"/>
      <c r="H31" s="1"/>
      <c r="I31" s="1"/>
      <c r="J31" s="1"/>
      <c r="K31" s="1"/>
      <c r="L31" s="1"/>
      <c r="M31" s="1"/>
      <c r="N31" s="31"/>
      <c r="O31" s="31"/>
      <c r="P31" s="31"/>
      <c r="Q31" s="30"/>
      <c r="R31" s="30"/>
      <c r="S31" s="30"/>
    </row>
    <row r="32" spans="1:21" x14ac:dyDescent="0.2">
      <c r="A32" s="1"/>
      <c r="B32" s="1"/>
      <c r="C32" s="1"/>
      <c r="D32" s="1"/>
      <c r="E32" s="1"/>
      <c r="F32" s="1"/>
      <c r="G32" s="1"/>
      <c r="H32" s="1"/>
      <c r="I32" s="1"/>
      <c r="J32" s="1"/>
      <c r="K32" s="1"/>
      <c r="L32" s="1"/>
      <c r="M32" s="1"/>
      <c r="N32" s="1"/>
      <c r="O32" s="1"/>
      <c r="P32" s="1"/>
      <c r="Q32" s="1"/>
      <c r="R32" s="1"/>
    </row>
    <row r="33" spans="1:18" x14ac:dyDescent="0.2">
      <c r="A33" s="1"/>
      <c r="B33" s="1"/>
      <c r="C33" s="1"/>
      <c r="D33" s="1"/>
      <c r="E33" s="1"/>
      <c r="F33" s="1"/>
      <c r="G33" s="1"/>
      <c r="H33" s="1"/>
      <c r="I33" s="1"/>
      <c r="J33" s="1"/>
      <c r="K33" s="1"/>
      <c r="L33" s="1"/>
      <c r="M33" s="1"/>
      <c r="N33" s="1"/>
      <c r="O33" s="1"/>
      <c r="P33" s="1"/>
      <c r="Q33" s="1"/>
      <c r="R33" s="1"/>
    </row>
    <row r="34" spans="1:18" x14ac:dyDescent="0.2">
      <c r="A34" s="1"/>
      <c r="B34" s="1"/>
      <c r="C34" s="1"/>
      <c r="D34" s="1"/>
      <c r="E34" s="1"/>
      <c r="F34" s="1"/>
      <c r="G34" s="1"/>
      <c r="H34" s="1"/>
      <c r="I34" s="1"/>
      <c r="J34" s="1"/>
      <c r="K34" s="1"/>
      <c r="L34" s="1"/>
      <c r="M34" s="1"/>
      <c r="N34" s="1"/>
      <c r="O34" s="1"/>
      <c r="P34" s="1"/>
      <c r="Q34" s="1"/>
      <c r="R34" s="1"/>
    </row>
    <row r="35" spans="1:18" x14ac:dyDescent="0.2">
      <c r="A35" s="1"/>
      <c r="B35" s="1"/>
      <c r="C35" s="1"/>
      <c r="D35" s="1"/>
      <c r="E35" s="1"/>
      <c r="F35" s="1"/>
      <c r="G35" s="1"/>
      <c r="H35" s="1"/>
      <c r="I35" s="1"/>
      <c r="J35" s="1"/>
      <c r="K35" s="1"/>
      <c r="L35" s="1"/>
      <c r="M35" s="1"/>
      <c r="N35" s="1"/>
      <c r="O35" s="1"/>
      <c r="P35" s="1"/>
      <c r="Q35" s="1"/>
      <c r="R35" s="1"/>
    </row>
    <row r="36" spans="1:18" x14ac:dyDescent="0.2">
      <c r="A36" s="1"/>
      <c r="B36" s="1"/>
      <c r="C36" s="1"/>
      <c r="D36" s="1"/>
      <c r="E36" s="1"/>
      <c r="F36" s="1"/>
      <c r="G36" s="1"/>
      <c r="H36" s="1"/>
      <c r="I36" s="1"/>
      <c r="J36" s="1"/>
      <c r="K36" s="1"/>
      <c r="L36" s="1"/>
      <c r="M36" s="1"/>
      <c r="N36" s="1"/>
      <c r="O36" s="1"/>
      <c r="P36" s="1"/>
      <c r="Q36" s="1"/>
      <c r="R36" s="1"/>
    </row>
    <row r="37" spans="1:18" x14ac:dyDescent="0.2">
      <c r="N37" s="1"/>
      <c r="O37" s="1"/>
      <c r="P37" s="1"/>
      <c r="Q37" s="1"/>
      <c r="R37" s="1"/>
    </row>
  </sheetData>
  <mergeCells count="24">
    <mergeCell ref="K5:K6"/>
    <mergeCell ref="P4:P6"/>
    <mergeCell ref="Q4:Q6"/>
    <mergeCell ref="R4:R6"/>
    <mergeCell ref="L5:L6"/>
    <mergeCell ref="M5:M6"/>
    <mergeCell ref="N5:N6"/>
    <mergeCell ref="O5:O6"/>
    <mergeCell ref="A23:A24"/>
    <mergeCell ref="B4:H4"/>
    <mergeCell ref="I4:O4"/>
    <mergeCell ref="P1:R1"/>
    <mergeCell ref="A13:A14"/>
    <mergeCell ref="A21:A22"/>
    <mergeCell ref="B5:B6"/>
    <mergeCell ref="C5:C6"/>
    <mergeCell ref="D5:D6"/>
    <mergeCell ref="E5:E6"/>
    <mergeCell ref="F5:F6"/>
    <mergeCell ref="G5:G6"/>
    <mergeCell ref="H5:H6"/>
    <mergeCell ref="I5:I6"/>
    <mergeCell ref="J5:J6"/>
    <mergeCell ref="A2:R2"/>
  </mergeCells>
  <phoneticPr fontId="0" type="noConversion"/>
  <pageMargins left="0" right="0" top="0" bottom="0" header="0.51181102362204722" footer="0.51181102362204722"/>
  <pageSetup paperSize="9" scale="84"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4"/>
  <sheetViews>
    <sheetView zoomScale="85" zoomScaleNormal="85" workbookViewId="0">
      <selection activeCell="J13" sqref="J13"/>
    </sheetView>
  </sheetViews>
  <sheetFormatPr defaultRowHeight="12" x14ac:dyDescent="0.2"/>
  <cols>
    <col min="1" max="1" width="4.85546875" style="53" customWidth="1"/>
    <col min="2" max="2" width="60.85546875" style="53" customWidth="1"/>
    <col min="3" max="3" width="13.5703125" style="53" customWidth="1"/>
    <col min="4" max="7" width="12.7109375" style="53" customWidth="1"/>
    <col min="8" max="16384" width="9.140625" style="53"/>
  </cols>
  <sheetData>
    <row r="1" spans="1:14" x14ac:dyDescent="0.2">
      <c r="A1" s="69" t="s">
        <v>94</v>
      </c>
    </row>
    <row r="2" spans="1:14" ht="6.75" customHeight="1" x14ac:dyDescent="0.2">
      <c r="A2" s="370"/>
    </row>
    <row r="3" spans="1:14" ht="27.75" customHeight="1" x14ac:dyDescent="0.2">
      <c r="A3" s="475" t="s">
        <v>133</v>
      </c>
      <c r="B3" s="475"/>
      <c r="C3" s="475"/>
      <c r="D3" s="475"/>
      <c r="E3" s="475"/>
      <c r="F3" s="475"/>
      <c r="G3" s="475"/>
      <c r="H3" s="475"/>
      <c r="I3" s="475"/>
      <c r="J3" s="475"/>
      <c r="K3" s="475"/>
      <c r="L3" s="475"/>
      <c r="M3" s="475"/>
      <c r="N3" s="475"/>
    </row>
    <row r="4" spans="1:14" ht="12" customHeight="1" thickBot="1" x14ac:dyDescent="0.25">
      <c r="A4" s="474"/>
      <c r="B4" s="474"/>
      <c r="C4" s="474"/>
      <c r="D4" s="474"/>
    </row>
    <row r="5" spans="1:14" x14ac:dyDescent="0.2">
      <c r="A5" s="49"/>
      <c r="B5" s="161"/>
      <c r="C5" s="479" t="s">
        <v>86</v>
      </c>
      <c r="D5" s="479"/>
      <c r="E5" s="479"/>
      <c r="F5" s="479"/>
      <c r="G5" s="479"/>
      <c r="H5" s="480"/>
    </row>
    <row r="6" spans="1:14" ht="12.75" customHeight="1" x14ac:dyDescent="0.2">
      <c r="A6" s="364" t="s">
        <v>12</v>
      </c>
      <c r="B6" s="332" t="s">
        <v>62</v>
      </c>
      <c r="C6" s="487" t="s">
        <v>87</v>
      </c>
      <c r="D6" s="483"/>
      <c r="E6" s="484" t="s">
        <v>88</v>
      </c>
      <c r="F6" s="483"/>
      <c r="G6" s="485" t="s">
        <v>35</v>
      </c>
      <c r="H6" s="476" t="s">
        <v>43</v>
      </c>
    </row>
    <row r="7" spans="1:14" ht="24.75" customHeight="1" thickBot="1" x14ac:dyDescent="0.25">
      <c r="A7" s="365"/>
      <c r="B7" s="334"/>
      <c r="C7" s="366" t="s">
        <v>89</v>
      </c>
      <c r="D7" s="335" t="s">
        <v>90</v>
      </c>
      <c r="E7" s="335" t="s">
        <v>90</v>
      </c>
      <c r="F7" s="336" t="s">
        <v>91</v>
      </c>
      <c r="G7" s="486"/>
      <c r="H7" s="477"/>
    </row>
    <row r="8" spans="1:14" ht="15" customHeight="1" x14ac:dyDescent="0.2">
      <c r="A8" s="367">
        <v>1</v>
      </c>
      <c r="B8" s="338" t="s">
        <v>63</v>
      </c>
      <c r="C8" s="339">
        <v>0</v>
      </c>
      <c r="D8" s="340">
        <v>0</v>
      </c>
      <c r="E8" s="114">
        <v>0</v>
      </c>
      <c r="F8" s="114">
        <v>142</v>
      </c>
      <c r="G8" s="371">
        <v>142</v>
      </c>
      <c r="H8" s="372">
        <v>6.3688554000717618E-3</v>
      </c>
    </row>
    <row r="9" spans="1:14" ht="15" customHeight="1" x14ac:dyDescent="0.2">
      <c r="A9" s="346">
        <v>2</v>
      </c>
      <c r="B9" s="343" t="s">
        <v>64</v>
      </c>
      <c r="C9" s="203">
        <v>0</v>
      </c>
      <c r="D9" s="109">
        <v>0</v>
      </c>
      <c r="E9" s="113">
        <v>0</v>
      </c>
      <c r="F9" s="113">
        <v>35</v>
      </c>
      <c r="G9" s="371">
        <v>35</v>
      </c>
      <c r="H9" s="373">
        <v>1.5697883028345891E-3</v>
      </c>
    </row>
    <row r="10" spans="1:14" ht="15" customHeight="1" x14ac:dyDescent="0.2">
      <c r="A10" s="346">
        <v>3</v>
      </c>
      <c r="B10" s="343" t="s">
        <v>65</v>
      </c>
      <c r="C10" s="203">
        <v>1</v>
      </c>
      <c r="D10" s="109">
        <v>0</v>
      </c>
      <c r="E10" s="113">
        <v>1</v>
      </c>
      <c r="F10" s="113">
        <v>1362</v>
      </c>
      <c r="G10" s="371">
        <v>1364</v>
      </c>
      <c r="H10" s="373">
        <v>6.1176892716182277E-2</v>
      </c>
    </row>
    <row r="11" spans="1:14" ht="15" customHeight="1" x14ac:dyDescent="0.2">
      <c r="A11" s="346">
        <v>4</v>
      </c>
      <c r="B11" s="343" t="s">
        <v>66</v>
      </c>
      <c r="C11" s="166">
        <v>0</v>
      </c>
      <c r="D11" s="120">
        <v>0</v>
      </c>
      <c r="E11" s="121">
        <v>0</v>
      </c>
      <c r="F11" s="113">
        <v>7</v>
      </c>
      <c r="G11" s="371">
        <v>7</v>
      </c>
      <c r="H11" s="373">
        <v>3.1395766056691786E-4</v>
      </c>
    </row>
    <row r="12" spans="1:14" ht="26.25" customHeight="1" x14ac:dyDescent="0.2">
      <c r="A12" s="346">
        <v>5</v>
      </c>
      <c r="B12" s="343" t="s">
        <v>67</v>
      </c>
      <c r="C12" s="203">
        <v>0</v>
      </c>
      <c r="D12" s="109">
        <v>0</v>
      </c>
      <c r="E12" s="113">
        <v>0</v>
      </c>
      <c r="F12" s="113">
        <v>65</v>
      </c>
      <c r="G12" s="371">
        <v>65</v>
      </c>
      <c r="H12" s="373">
        <v>2.9153211338356654E-3</v>
      </c>
    </row>
    <row r="13" spans="1:14" ht="15" customHeight="1" x14ac:dyDescent="0.2">
      <c r="A13" s="346">
        <v>6</v>
      </c>
      <c r="B13" s="343" t="s">
        <v>68</v>
      </c>
      <c r="C13" s="167">
        <v>0</v>
      </c>
      <c r="D13" s="340">
        <v>0</v>
      </c>
      <c r="E13" s="114">
        <v>5</v>
      </c>
      <c r="F13" s="114">
        <v>1784</v>
      </c>
      <c r="G13" s="371">
        <v>1789</v>
      </c>
      <c r="H13" s="373">
        <v>8.0238607822030864E-2</v>
      </c>
    </row>
    <row r="14" spans="1:14" ht="24.75" customHeight="1" x14ac:dyDescent="0.2">
      <c r="A14" s="346">
        <v>7</v>
      </c>
      <c r="B14" s="343" t="s">
        <v>69</v>
      </c>
      <c r="C14" s="166">
        <v>0</v>
      </c>
      <c r="D14" s="109">
        <v>1</v>
      </c>
      <c r="E14" s="113">
        <v>11</v>
      </c>
      <c r="F14" s="113">
        <v>4076</v>
      </c>
      <c r="G14" s="371">
        <v>4088</v>
      </c>
      <c r="H14" s="373">
        <v>0.18335127377108001</v>
      </c>
    </row>
    <row r="15" spans="1:14" ht="15" customHeight="1" x14ac:dyDescent="0.2">
      <c r="A15" s="346">
        <v>8</v>
      </c>
      <c r="B15" s="343" t="s">
        <v>70</v>
      </c>
      <c r="C15" s="166">
        <v>0</v>
      </c>
      <c r="D15" s="109">
        <v>0</v>
      </c>
      <c r="E15" s="109">
        <v>7</v>
      </c>
      <c r="F15" s="113">
        <v>945</v>
      </c>
      <c r="G15" s="371">
        <v>952</v>
      </c>
      <c r="H15" s="373">
        <v>4.2698241837100824E-2</v>
      </c>
    </row>
    <row r="16" spans="1:14" ht="25.5" customHeight="1" x14ac:dyDescent="0.2">
      <c r="A16" s="346">
        <v>9</v>
      </c>
      <c r="B16" s="343" t="s">
        <v>71</v>
      </c>
      <c r="C16" s="203">
        <v>0</v>
      </c>
      <c r="D16" s="109">
        <v>5</v>
      </c>
      <c r="E16" s="113">
        <v>2002</v>
      </c>
      <c r="F16" s="113">
        <v>3215</v>
      </c>
      <c r="G16" s="371">
        <v>5222</v>
      </c>
      <c r="H16" s="373">
        <v>0.23421241478292071</v>
      </c>
    </row>
    <row r="17" spans="1:8" ht="15" customHeight="1" x14ac:dyDescent="0.2">
      <c r="A17" s="346">
        <v>10</v>
      </c>
      <c r="B17" s="343" t="s">
        <v>72</v>
      </c>
      <c r="C17" s="203">
        <v>0</v>
      </c>
      <c r="D17" s="109">
        <v>0</v>
      </c>
      <c r="E17" s="113">
        <v>1</v>
      </c>
      <c r="F17" s="113">
        <v>576</v>
      </c>
      <c r="G17" s="371">
        <v>577</v>
      </c>
      <c r="H17" s="373">
        <v>2.5879081449587369E-2</v>
      </c>
    </row>
    <row r="18" spans="1:8" ht="15" customHeight="1" x14ac:dyDescent="0.2">
      <c r="A18" s="346">
        <v>11</v>
      </c>
      <c r="B18" s="343" t="s">
        <v>73</v>
      </c>
      <c r="C18" s="203">
        <v>0</v>
      </c>
      <c r="D18" s="109">
        <v>0</v>
      </c>
      <c r="E18" s="113">
        <v>0</v>
      </c>
      <c r="F18" s="113">
        <v>975</v>
      </c>
      <c r="G18" s="371">
        <v>975</v>
      </c>
      <c r="H18" s="373">
        <v>4.3729817007534984E-2</v>
      </c>
    </row>
    <row r="19" spans="1:8" ht="15" customHeight="1" x14ac:dyDescent="0.2">
      <c r="A19" s="346">
        <v>12</v>
      </c>
      <c r="B19" s="343" t="s">
        <v>74</v>
      </c>
      <c r="C19" s="203">
        <v>0</v>
      </c>
      <c r="D19" s="109">
        <v>0</v>
      </c>
      <c r="E19" s="113">
        <v>3</v>
      </c>
      <c r="F19" s="113">
        <v>208</v>
      </c>
      <c r="G19" s="371">
        <v>211</v>
      </c>
      <c r="H19" s="373">
        <v>9.4635809113742374E-3</v>
      </c>
    </row>
    <row r="20" spans="1:8" ht="15" customHeight="1" x14ac:dyDescent="0.2">
      <c r="A20" s="346">
        <v>13</v>
      </c>
      <c r="B20" s="343" t="s">
        <v>75</v>
      </c>
      <c r="C20" s="203">
        <v>0</v>
      </c>
      <c r="D20" s="109">
        <v>0</v>
      </c>
      <c r="E20" s="113">
        <v>0</v>
      </c>
      <c r="F20" s="113">
        <v>1226</v>
      </c>
      <c r="G20" s="371">
        <v>1226</v>
      </c>
      <c r="H20" s="373">
        <v>5.4987441693577326E-2</v>
      </c>
    </row>
    <row r="21" spans="1:8" ht="15" customHeight="1" x14ac:dyDescent="0.2">
      <c r="A21" s="346">
        <v>14</v>
      </c>
      <c r="B21" s="343" t="s">
        <v>76</v>
      </c>
      <c r="C21" s="203">
        <v>0</v>
      </c>
      <c r="D21" s="109">
        <v>0</v>
      </c>
      <c r="E21" s="113">
        <v>9</v>
      </c>
      <c r="F21" s="113">
        <v>1021</v>
      </c>
      <c r="G21" s="371">
        <v>1030</v>
      </c>
      <c r="H21" s="373">
        <v>4.6196627197703621E-2</v>
      </c>
    </row>
    <row r="22" spans="1:8" ht="15" customHeight="1" x14ac:dyDescent="0.2">
      <c r="A22" s="368">
        <v>15</v>
      </c>
      <c r="B22" s="343" t="s">
        <v>77</v>
      </c>
      <c r="C22" s="203">
        <v>0</v>
      </c>
      <c r="D22" s="109">
        <v>0</v>
      </c>
      <c r="E22" s="113">
        <v>0</v>
      </c>
      <c r="F22" s="113">
        <v>810</v>
      </c>
      <c r="G22" s="371">
        <v>810</v>
      </c>
      <c r="H22" s="373">
        <v>3.6329386437029064E-2</v>
      </c>
    </row>
    <row r="23" spans="1:8" ht="15" customHeight="1" x14ac:dyDescent="0.2">
      <c r="A23" s="346">
        <v>16</v>
      </c>
      <c r="B23" s="343" t="s">
        <v>78</v>
      </c>
      <c r="C23" s="203">
        <v>0</v>
      </c>
      <c r="D23" s="109">
        <v>0</v>
      </c>
      <c r="E23" s="113">
        <v>0</v>
      </c>
      <c r="F23" s="113">
        <v>660</v>
      </c>
      <c r="G23" s="371">
        <v>660</v>
      </c>
      <c r="H23" s="373">
        <v>2.9601722282023683E-2</v>
      </c>
    </row>
    <row r="24" spans="1:8" ht="26.25" customHeight="1" x14ac:dyDescent="0.2">
      <c r="A24" s="368">
        <v>17</v>
      </c>
      <c r="B24" s="343" t="s">
        <v>79</v>
      </c>
      <c r="C24" s="203">
        <v>0</v>
      </c>
      <c r="D24" s="109">
        <v>0</v>
      </c>
      <c r="E24" s="113">
        <v>1</v>
      </c>
      <c r="F24" s="113">
        <v>480</v>
      </c>
      <c r="G24" s="371">
        <v>481</v>
      </c>
      <c r="H24" s="373">
        <v>2.1573376390383925E-2</v>
      </c>
    </row>
    <row r="25" spans="1:8" ht="15" customHeight="1" x14ac:dyDescent="0.2">
      <c r="A25" s="346">
        <v>18</v>
      </c>
      <c r="B25" s="343" t="s">
        <v>80</v>
      </c>
      <c r="C25" s="203">
        <v>0</v>
      </c>
      <c r="D25" s="109">
        <v>0</v>
      </c>
      <c r="E25" s="113">
        <v>5</v>
      </c>
      <c r="F25" s="113">
        <v>415</v>
      </c>
      <c r="G25" s="371">
        <v>420</v>
      </c>
      <c r="H25" s="373">
        <v>1.883745963401507E-2</v>
      </c>
    </row>
    <row r="26" spans="1:8" ht="15" customHeight="1" x14ac:dyDescent="0.2">
      <c r="A26" s="346">
        <v>19</v>
      </c>
      <c r="B26" s="343" t="s">
        <v>81</v>
      </c>
      <c r="C26" s="203">
        <v>0</v>
      </c>
      <c r="D26" s="109">
        <v>0</v>
      </c>
      <c r="E26" s="113">
        <v>4</v>
      </c>
      <c r="F26" s="113">
        <v>531</v>
      </c>
      <c r="G26" s="371">
        <v>535</v>
      </c>
      <c r="H26" s="373">
        <v>2.3995335486185862E-2</v>
      </c>
    </row>
    <row r="27" spans="1:8" ht="37.5" customHeight="1" x14ac:dyDescent="0.2">
      <c r="A27" s="368">
        <v>20</v>
      </c>
      <c r="B27" s="343" t="s">
        <v>82</v>
      </c>
      <c r="C27" s="203">
        <v>0</v>
      </c>
      <c r="D27" s="109">
        <v>0</v>
      </c>
      <c r="E27" s="113">
        <v>0</v>
      </c>
      <c r="F27" s="113">
        <v>36</v>
      </c>
      <c r="G27" s="371">
        <v>36</v>
      </c>
      <c r="H27" s="373">
        <v>1.6146393972012918E-3</v>
      </c>
    </row>
    <row r="28" spans="1:8" ht="15" customHeight="1" x14ac:dyDescent="0.2">
      <c r="A28" s="346">
        <v>21</v>
      </c>
      <c r="B28" s="343" t="s">
        <v>83</v>
      </c>
      <c r="C28" s="203">
        <v>0</v>
      </c>
      <c r="D28" s="109">
        <v>0</v>
      </c>
      <c r="E28" s="113">
        <v>0</v>
      </c>
      <c r="F28" s="113">
        <v>15</v>
      </c>
      <c r="G28" s="371">
        <v>15</v>
      </c>
      <c r="H28" s="373">
        <v>6.7276641550053826E-4</v>
      </c>
    </row>
    <row r="29" spans="1:8" ht="15" customHeight="1" x14ac:dyDescent="0.2">
      <c r="A29" s="346">
        <v>22</v>
      </c>
      <c r="B29" s="346" t="s">
        <v>84</v>
      </c>
      <c r="C29" s="203">
        <v>0</v>
      </c>
      <c r="D29" s="109">
        <v>0</v>
      </c>
      <c r="E29" s="113">
        <v>5</v>
      </c>
      <c r="F29" s="113">
        <v>1650</v>
      </c>
      <c r="G29" s="371">
        <v>1655</v>
      </c>
      <c r="H29" s="373">
        <v>7.4228561176892721E-2</v>
      </c>
    </row>
    <row r="30" spans="1:8" ht="15" customHeight="1" thickBot="1" x14ac:dyDescent="0.25">
      <c r="A30" s="348">
        <v>23</v>
      </c>
      <c r="B30" s="348" t="s">
        <v>85</v>
      </c>
      <c r="C30" s="349">
        <v>0</v>
      </c>
      <c r="D30" s="124">
        <v>0</v>
      </c>
      <c r="E30" s="350">
        <v>0</v>
      </c>
      <c r="F30" s="113">
        <v>1</v>
      </c>
      <c r="G30" s="371">
        <v>1</v>
      </c>
      <c r="H30" s="374">
        <v>4.485109436670255E-5</v>
      </c>
    </row>
    <row r="31" spans="1:8" ht="15" customHeight="1" thickBot="1" x14ac:dyDescent="0.25">
      <c r="A31" s="352"/>
      <c r="B31" s="353" t="s">
        <v>35</v>
      </c>
      <c r="C31" s="354">
        <v>1</v>
      </c>
      <c r="D31" s="355">
        <v>6</v>
      </c>
      <c r="E31" s="355">
        <v>2054</v>
      </c>
      <c r="F31" s="355">
        <v>20235</v>
      </c>
      <c r="G31" s="375">
        <v>22296</v>
      </c>
      <c r="H31" s="376">
        <v>1</v>
      </c>
    </row>
    <row r="32" spans="1:8" x14ac:dyDescent="0.2">
      <c r="F32" s="66"/>
      <c r="G32" s="99"/>
    </row>
    <row r="33" spans="1:7" x14ac:dyDescent="0.2">
      <c r="A33" s="53" t="s">
        <v>130</v>
      </c>
      <c r="G33" s="66" t="s">
        <v>38</v>
      </c>
    </row>
    <row r="34" spans="1:7" x14ac:dyDescent="0.2">
      <c r="A34" s="137"/>
      <c r="B34" s="168">
        <v>45040</v>
      </c>
      <c r="C34" s="137"/>
      <c r="G34" s="66" t="s">
        <v>39</v>
      </c>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4"/>
  <sheetViews>
    <sheetView topLeftCell="A4" zoomScale="80" zoomScaleNormal="80" workbookViewId="0">
      <selection activeCell="W58" sqref="W58"/>
    </sheetView>
  </sheetViews>
  <sheetFormatPr defaultRowHeight="12" x14ac:dyDescent="0.2"/>
  <cols>
    <col min="1" max="1" width="5.42578125" style="53" customWidth="1"/>
    <col min="2" max="2" width="58" style="53" customWidth="1"/>
    <col min="3" max="3" width="14.42578125" style="53" customWidth="1"/>
    <col min="4" max="6" width="12.7109375" style="53" customWidth="1"/>
    <col min="7" max="7" width="11.85546875" style="53" bestFit="1" customWidth="1"/>
    <col min="8" max="8" width="13.28515625" style="53" customWidth="1"/>
    <col min="9" max="16384" width="9.140625" style="53"/>
  </cols>
  <sheetData>
    <row r="1" spans="1:14" x14ac:dyDescent="0.2">
      <c r="A1" s="67" t="s">
        <v>95</v>
      </c>
    </row>
    <row r="2" spans="1:14" x14ac:dyDescent="0.2">
      <c r="A2" s="370"/>
    </row>
    <row r="3" spans="1:14" ht="31.5" customHeight="1" x14ac:dyDescent="0.2">
      <c r="A3" s="475" t="s">
        <v>134</v>
      </c>
      <c r="B3" s="475"/>
      <c r="C3" s="475"/>
      <c r="D3" s="475"/>
      <c r="E3" s="475"/>
      <c r="F3" s="475"/>
      <c r="G3" s="475"/>
      <c r="H3" s="475"/>
      <c r="I3" s="475"/>
      <c r="J3" s="475"/>
      <c r="K3" s="475"/>
      <c r="L3" s="475"/>
      <c r="M3" s="475"/>
      <c r="N3" s="475"/>
    </row>
    <row r="4" spans="1:14" ht="9.75" customHeight="1" thickBot="1" x14ac:dyDescent="0.25">
      <c r="A4" s="474"/>
      <c r="B4" s="474"/>
      <c r="C4" s="474"/>
      <c r="D4" s="474"/>
    </row>
    <row r="5" spans="1:14" ht="11.25" customHeight="1" x14ac:dyDescent="0.2">
      <c r="A5" s="49"/>
      <c r="B5" s="161"/>
      <c r="C5" s="479" t="s">
        <v>86</v>
      </c>
      <c r="D5" s="479"/>
      <c r="E5" s="479"/>
      <c r="F5" s="479"/>
      <c r="G5" s="479"/>
      <c r="H5" s="480"/>
    </row>
    <row r="6" spans="1:14" ht="15" customHeight="1" x14ac:dyDescent="0.2">
      <c r="A6" s="364" t="s">
        <v>12</v>
      </c>
      <c r="B6" s="332" t="s">
        <v>62</v>
      </c>
      <c r="C6" s="487" t="s">
        <v>87</v>
      </c>
      <c r="D6" s="483"/>
      <c r="E6" s="484" t="s">
        <v>88</v>
      </c>
      <c r="F6" s="483"/>
      <c r="G6" s="485" t="s">
        <v>35</v>
      </c>
      <c r="H6" s="476" t="s">
        <v>43</v>
      </c>
    </row>
    <row r="7" spans="1:14" ht="23.25" customHeight="1" thickBot="1" x14ac:dyDescent="0.25">
      <c r="A7" s="334"/>
      <c r="B7" s="365"/>
      <c r="C7" s="366" t="s">
        <v>89</v>
      </c>
      <c r="D7" s="335" t="s">
        <v>90</v>
      </c>
      <c r="E7" s="335" t="s">
        <v>90</v>
      </c>
      <c r="F7" s="336" t="s">
        <v>91</v>
      </c>
      <c r="G7" s="486"/>
      <c r="H7" s="477"/>
    </row>
    <row r="8" spans="1:14" ht="18.75" customHeight="1" x14ac:dyDescent="0.2">
      <c r="A8" s="346">
        <v>1</v>
      </c>
      <c r="B8" s="377" t="s">
        <v>63</v>
      </c>
      <c r="C8" s="339">
        <v>0</v>
      </c>
      <c r="D8" s="340">
        <v>0</v>
      </c>
      <c r="E8" s="114">
        <v>0</v>
      </c>
      <c r="F8" s="114">
        <v>148</v>
      </c>
      <c r="G8" s="182">
        <v>148</v>
      </c>
      <c r="H8" s="378">
        <v>7.3870726229099074E-3</v>
      </c>
    </row>
    <row r="9" spans="1:14" ht="15" customHeight="1" x14ac:dyDescent="0.2">
      <c r="A9" s="346">
        <v>2</v>
      </c>
      <c r="B9" s="343" t="s">
        <v>64</v>
      </c>
      <c r="C9" s="203">
        <v>0</v>
      </c>
      <c r="D9" s="109">
        <v>0</v>
      </c>
      <c r="E9" s="113">
        <v>0</v>
      </c>
      <c r="F9" s="113">
        <v>37</v>
      </c>
      <c r="G9" s="158">
        <v>37</v>
      </c>
      <c r="H9" s="379">
        <v>1.8467681557274769E-3</v>
      </c>
    </row>
    <row r="10" spans="1:14" ht="15" customHeight="1" x14ac:dyDescent="0.2">
      <c r="A10" s="346">
        <v>3</v>
      </c>
      <c r="B10" s="343" t="s">
        <v>65</v>
      </c>
      <c r="C10" s="203">
        <v>4</v>
      </c>
      <c r="D10" s="109">
        <v>0</v>
      </c>
      <c r="E10" s="113">
        <v>1</v>
      </c>
      <c r="F10" s="113">
        <v>1282</v>
      </c>
      <c r="G10" s="158">
        <v>1287</v>
      </c>
      <c r="H10" s="379">
        <v>6.4237584227601702E-2</v>
      </c>
    </row>
    <row r="11" spans="1:14" ht="15" customHeight="1" x14ac:dyDescent="0.2">
      <c r="A11" s="346">
        <v>4</v>
      </c>
      <c r="B11" s="343" t="s">
        <v>66</v>
      </c>
      <c r="C11" s="166">
        <v>0</v>
      </c>
      <c r="D11" s="120">
        <v>0</v>
      </c>
      <c r="E11" s="121">
        <v>0</v>
      </c>
      <c r="F11" s="113">
        <v>7</v>
      </c>
      <c r="G11" s="158">
        <v>7</v>
      </c>
      <c r="H11" s="379">
        <v>3.4938857000249563E-4</v>
      </c>
    </row>
    <row r="12" spans="1:14" ht="24.75" customHeight="1" x14ac:dyDescent="0.2">
      <c r="A12" s="346">
        <v>5</v>
      </c>
      <c r="B12" s="343" t="s">
        <v>67</v>
      </c>
      <c r="C12" s="203">
        <v>0</v>
      </c>
      <c r="D12" s="109">
        <v>0</v>
      </c>
      <c r="E12" s="113">
        <v>0</v>
      </c>
      <c r="F12" s="113">
        <v>63</v>
      </c>
      <c r="G12" s="158">
        <v>63</v>
      </c>
      <c r="H12" s="379">
        <v>3.1444971300224607E-3</v>
      </c>
    </row>
    <row r="13" spans="1:14" ht="15" customHeight="1" x14ac:dyDescent="0.2">
      <c r="A13" s="346">
        <v>6</v>
      </c>
      <c r="B13" s="343" t="s">
        <v>68</v>
      </c>
      <c r="C13" s="166">
        <v>0</v>
      </c>
      <c r="D13" s="109">
        <v>0</v>
      </c>
      <c r="E13" s="113">
        <v>5</v>
      </c>
      <c r="F13" s="113">
        <v>1718</v>
      </c>
      <c r="G13" s="158">
        <v>1723</v>
      </c>
      <c r="H13" s="379">
        <v>8.5999500873471427E-2</v>
      </c>
    </row>
    <row r="14" spans="1:14" ht="26.25" customHeight="1" x14ac:dyDescent="0.2">
      <c r="A14" s="346">
        <v>7</v>
      </c>
      <c r="B14" s="343" t="s">
        <v>69</v>
      </c>
      <c r="C14" s="166">
        <v>0</v>
      </c>
      <c r="D14" s="109">
        <v>2</v>
      </c>
      <c r="E14" s="113">
        <v>7</v>
      </c>
      <c r="F14" s="113">
        <v>3741</v>
      </c>
      <c r="G14" s="158">
        <v>3750</v>
      </c>
      <c r="H14" s="379">
        <v>0.18717244821562265</v>
      </c>
    </row>
    <row r="15" spans="1:14" ht="15" customHeight="1" x14ac:dyDescent="0.2">
      <c r="A15" s="346">
        <v>8</v>
      </c>
      <c r="B15" s="343" t="s">
        <v>70</v>
      </c>
      <c r="C15" s="166">
        <v>0</v>
      </c>
      <c r="D15" s="109">
        <v>0</v>
      </c>
      <c r="E15" s="109">
        <v>7</v>
      </c>
      <c r="F15" s="113">
        <v>821</v>
      </c>
      <c r="G15" s="158">
        <v>828</v>
      </c>
      <c r="H15" s="379">
        <v>4.1327676566009483E-2</v>
      </c>
    </row>
    <row r="16" spans="1:14" ht="15" customHeight="1" x14ac:dyDescent="0.2">
      <c r="A16" s="346">
        <v>9</v>
      </c>
      <c r="B16" s="343" t="s">
        <v>71</v>
      </c>
      <c r="C16" s="203">
        <v>0</v>
      </c>
      <c r="D16" s="109">
        <v>5</v>
      </c>
      <c r="E16" s="113">
        <v>1316</v>
      </c>
      <c r="F16" s="113">
        <v>2682</v>
      </c>
      <c r="G16" s="158">
        <v>4003</v>
      </c>
      <c r="H16" s="379">
        <v>0.19980034938857</v>
      </c>
    </row>
    <row r="17" spans="1:8" ht="15" customHeight="1" x14ac:dyDescent="0.2">
      <c r="A17" s="346">
        <v>10</v>
      </c>
      <c r="B17" s="343" t="s">
        <v>72</v>
      </c>
      <c r="C17" s="203">
        <v>0</v>
      </c>
      <c r="D17" s="109">
        <v>0</v>
      </c>
      <c r="E17" s="113">
        <v>1</v>
      </c>
      <c r="F17" s="113">
        <v>577</v>
      </c>
      <c r="G17" s="158">
        <v>578</v>
      </c>
      <c r="H17" s="379">
        <v>2.8849513351634638E-2</v>
      </c>
    </row>
    <row r="18" spans="1:8" ht="15" customHeight="1" x14ac:dyDescent="0.2">
      <c r="A18" s="346">
        <v>11</v>
      </c>
      <c r="B18" s="343" t="s">
        <v>73</v>
      </c>
      <c r="C18" s="203">
        <v>0</v>
      </c>
      <c r="D18" s="109">
        <v>0</v>
      </c>
      <c r="E18" s="113">
        <v>0</v>
      </c>
      <c r="F18" s="113">
        <v>912</v>
      </c>
      <c r="G18" s="158">
        <v>912</v>
      </c>
      <c r="H18" s="379">
        <v>4.5520339406039431E-2</v>
      </c>
    </row>
    <row r="19" spans="1:8" ht="15" customHeight="1" x14ac:dyDescent="0.2">
      <c r="A19" s="346">
        <v>12</v>
      </c>
      <c r="B19" s="343" t="s">
        <v>74</v>
      </c>
      <c r="C19" s="203">
        <v>0</v>
      </c>
      <c r="D19" s="109">
        <v>0</v>
      </c>
      <c r="E19" s="113">
        <v>1</v>
      </c>
      <c r="F19" s="113">
        <v>183</v>
      </c>
      <c r="G19" s="158">
        <v>184</v>
      </c>
      <c r="H19" s="379">
        <v>9.1839281257798857E-3</v>
      </c>
    </row>
    <row r="20" spans="1:8" ht="15" customHeight="1" x14ac:dyDescent="0.2">
      <c r="A20" s="346">
        <v>13</v>
      </c>
      <c r="B20" s="343" t="s">
        <v>75</v>
      </c>
      <c r="C20" s="203">
        <v>0</v>
      </c>
      <c r="D20" s="109">
        <v>0</v>
      </c>
      <c r="E20" s="113">
        <v>0</v>
      </c>
      <c r="F20" s="113">
        <v>1193</v>
      </c>
      <c r="G20" s="158">
        <v>1193</v>
      </c>
      <c r="H20" s="379">
        <v>5.9545794858996755E-2</v>
      </c>
    </row>
    <row r="21" spans="1:8" ht="15" customHeight="1" x14ac:dyDescent="0.2">
      <c r="A21" s="346">
        <v>14</v>
      </c>
      <c r="B21" s="343" t="s">
        <v>76</v>
      </c>
      <c r="C21" s="203">
        <v>0</v>
      </c>
      <c r="D21" s="109">
        <v>0</v>
      </c>
      <c r="E21" s="113">
        <v>5</v>
      </c>
      <c r="F21" s="113">
        <v>914</v>
      </c>
      <c r="G21" s="158">
        <v>919</v>
      </c>
      <c r="H21" s="379">
        <v>4.5869727976041927E-2</v>
      </c>
    </row>
    <row r="22" spans="1:8" ht="15" customHeight="1" x14ac:dyDescent="0.2">
      <c r="A22" s="368">
        <v>15</v>
      </c>
      <c r="B22" s="343" t="s">
        <v>77</v>
      </c>
      <c r="C22" s="203">
        <v>0</v>
      </c>
      <c r="D22" s="109">
        <v>0</v>
      </c>
      <c r="E22" s="113">
        <v>0</v>
      </c>
      <c r="F22" s="113">
        <v>782</v>
      </c>
      <c r="G22" s="158">
        <v>782</v>
      </c>
      <c r="H22" s="379">
        <v>3.9031694534564509E-2</v>
      </c>
    </row>
    <row r="23" spans="1:8" ht="15" customHeight="1" x14ac:dyDescent="0.2">
      <c r="A23" s="346">
        <v>16</v>
      </c>
      <c r="B23" s="343" t="s">
        <v>78</v>
      </c>
      <c r="C23" s="203">
        <v>0</v>
      </c>
      <c r="D23" s="109">
        <v>0</v>
      </c>
      <c r="E23" s="113">
        <v>0</v>
      </c>
      <c r="F23" s="113">
        <v>665</v>
      </c>
      <c r="G23" s="158">
        <v>665</v>
      </c>
      <c r="H23" s="379">
        <v>3.3191914150237083E-2</v>
      </c>
    </row>
    <row r="24" spans="1:8" ht="24.75" customHeight="1" x14ac:dyDescent="0.2">
      <c r="A24" s="368">
        <v>17</v>
      </c>
      <c r="B24" s="343" t="s">
        <v>79</v>
      </c>
      <c r="C24" s="203">
        <v>0</v>
      </c>
      <c r="D24" s="109">
        <v>0</v>
      </c>
      <c r="E24" s="113">
        <v>1</v>
      </c>
      <c r="F24" s="113">
        <v>455</v>
      </c>
      <c r="G24" s="158">
        <v>456</v>
      </c>
      <c r="H24" s="379">
        <v>2.2760169703019716E-2</v>
      </c>
    </row>
    <row r="25" spans="1:8" ht="15" customHeight="1" x14ac:dyDescent="0.2">
      <c r="A25" s="346">
        <v>18</v>
      </c>
      <c r="B25" s="343" t="s">
        <v>80</v>
      </c>
      <c r="C25" s="203">
        <v>0</v>
      </c>
      <c r="D25" s="109">
        <v>0</v>
      </c>
      <c r="E25" s="113">
        <v>3</v>
      </c>
      <c r="F25" s="113">
        <v>382</v>
      </c>
      <c r="G25" s="158">
        <v>385</v>
      </c>
      <c r="H25" s="379">
        <v>1.9216371350137259E-2</v>
      </c>
    </row>
    <row r="26" spans="1:8" ht="15" customHeight="1" x14ac:dyDescent="0.2">
      <c r="A26" s="346">
        <v>19</v>
      </c>
      <c r="B26" s="343" t="s">
        <v>81</v>
      </c>
      <c r="C26" s="203">
        <v>0</v>
      </c>
      <c r="D26" s="109">
        <v>0</v>
      </c>
      <c r="E26" s="113">
        <v>3</v>
      </c>
      <c r="F26" s="113">
        <v>491</v>
      </c>
      <c r="G26" s="158">
        <v>494</v>
      </c>
      <c r="H26" s="379">
        <v>2.465685051160469E-2</v>
      </c>
    </row>
    <row r="27" spans="1:8" ht="38.25" customHeight="1" x14ac:dyDescent="0.2">
      <c r="A27" s="368">
        <v>20</v>
      </c>
      <c r="B27" s="343" t="s">
        <v>82</v>
      </c>
      <c r="C27" s="203">
        <v>0</v>
      </c>
      <c r="D27" s="109">
        <v>0</v>
      </c>
      <c r="E27" s="113">
        <v>0</v>
      </c>
      <c r="F27" s="113">
        <v>33</v>
      </c>
      <c r="G27" s="158">
        <v>33</v>
      </c>
      <c r="H27" s="379">
        <v>1.6471175442974795E-3</v>
      </c>
    </row>
    <row r="28" spans="1:8" ht="15.75" customHeight="1" x14ac:dyDescent="0.2">
      <c r="A28" s="346">
        <v>21</v>
      </c>
      <c r="B28" s="343" t="s">
        <v>83</v>
      </c>
      <c r="C28" s="203">
        <v>0</v>
      </c>
      <c r="D28" s="109">
        <v>0</v>
      </c>
      <c r="E28" s="113">
        <v>0</v>
      </c>
      <c r="F28" s="113">
        <v>16</v>
      </c>
      <c r="G28" s="158">
        <v>16</v>
      </c>
      <c r="H28" s="379">
        <v>7.9860244571999003E-4</v>
      </c>
    </row>
    <row r="29" spans="1:8" x14ac:dyDescent="0.2">
      <c r="A29" s="346">
        <v>22</v>
      </c>
      <c r="B29" s="346" t="s">
        <v>84</v>
      </c>
      <c r="C29" s="203">
        <v>0</v>
      </c>
      <c r="D29" s="109">
        <v>1</v>
      </c>
      <c r="E29" s="113">
        <v>4</v>
      </c>
      <c r="F29" s="113">
        <v>1562</v>
      </c>
      <c r="G29" s="158">
        <v>1567</v>
      </c>
      <c r="H29" s="379">
        <v>7.8213127027701529E-2</v>
      </c>
    </row>
    <row r="30" spans="1:8" ht="12.75" thickBot="1" x14ac:dyDescent="0.25">
      <c r="A30" s="348">
        <v>23</v>
      </c>
      <c r="B30" s="348" t="s">
        <v>85</v>
      </c>
      <c r="C30" s="349">
        <v>0</v>
      </c>
      <c r="D30" s="124">
        <v>0</v>
      </c>
      <c r="E30" s="350">
        <v>0</v>
      </c>
      <c r="F30" s="113">
        <v>5</v>
      </c>
      <c r="G30" s="158">
        <v>5</v>
      </c>
      <c r="H30" s="379">
        <v>2.495632642874969E-4</v>
      </c>
    </row>
    <row r="31" spans="1:8" ht="12.75" thickBot="1" x14ac:dyDescent="0.25">
      <c r="A31" s="352"/>
      <c r="B31" s="353" t="s">
        <v>35</v>
      </c>
      <c r="C31" s="354">
        <v>4</v>
      </c>
      <c r="D31" s="355">
        <v>8</v>
      </c>
      <c r="E31" s="355">
        <v>1354</v>
      </c>
      <c r="F31" s="355">
        <v>18669</v>
      </c>
      <c r="G31" s="356">
        <v>20035</v>
      </c>
      <c r="H31" s="380">
        <v>0.99999999999999989</v>
      </c>
    </row>
    <row r="32" spans="1:8" x14ac:dyDescent="0.2">
      <c r="F32" s="66"/>
      <c r="G32" s="99"/>
    </row>
    <row r="33" spans="1:7" x14ac:dyDescent="0.2">
      <c r="A33" s="53" t="s">
        <v>130</v>
      </c>
      <c r="G33" s="66" t="s">
        <v>38</v>
      </c>
    </row>
    <row r="34" spans="1:7" x14ac:dyDescent="0.2">
      <c r="A34" s="137"/>
      <c r="B34" s="168">
        <v>45040</v>
      </c>
      <c r="C34" s="137"/>
      <c r="G34" s="66" t="s">
        <v>39</v>
      </c>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4"/>
  <sheetViews>
    <sheetView zoomScale="70" zoomScaleNormal="70" workbookViewId="0">
      <selection activeCell="A35" sqref="A35"/>
    </sheetView>
  </sheetViews>
  <sheetFormatPr defaultRowHeight="12" x14ac:dyDescent="0.2"/>
  <cols>
    <col min="1" max="1" width="5.42578125" style="53" customWidth="1"/>
    <col min="2" max="2" width="53.85546875" style="53" customWidth="1"/>
    <col min="3" max="3" width="13.28515625" style="53" customWidth="1"/>
    <col min="4" max="4" width="12.42578125" style="53" customWidth="1"/>
    <col min="5" max="7" width="12.7109375" style="53" customWidth="1"/>
    <col min="8" max="8" width="12" style="53" customWidth="1"/>
    <col min="9" max="16384" width="9.140625" style="53"/>
  </cols>
  <sheetData>
    <row r="1" spans="1:14" x14ac:dyDescent="0.2">
      <c r="A1" s="69" t="s">
        <v>96</v>
      </c>
      <c r="B1" s="67"/>
    </row>
    <row r="2" spans="1:14" ht="28.5" customHeight="1" x14ac:dyDescent="0.2">
      <c r="A2" s="475" t="s">
        <v>135</v>
      </c>
      <c r="B2" s="475"/>
      <c r="C2" s="475"/>
      <c r="D2" s="475"/>
      <c r="E2" s="475"/>
      <c r="F2" s="475"/>
      <c r="G2" s="475"/>
      <c r="H2" s="475"/>
      <c r="I2" s="475"/>
      <c r="J2" s="475"/>
      <c r="K2" s="475"/>
      <c r="L2" s="475"/>
      <c r="M2" s="475"/>
      <c r="N2" s="475"/>
    </row>
    <row r="3" spans="1:14" ht="12.75" thickBot="1" x14ac:dyDescent="0.25">
      <c r="A3" s="474"/>
      <c r="B3" s="474"/>
      <c r="C3" s="474"/>
    </row>
    <row r="4" spans="1:14" ht="16.5" customHeight="1" x14ac:dyDescent="0.2">
      <c r="A4" s="49"/>
      <c r="B4" s="161"/>
      <c r="C4" s="479" t="s">
        <v>86</v>
      </c>
      <c r="D4" s="479"/>
      <c r="E4" s="479"/>
      <c r="F4" s="479"/>
      <c r="G4" s="479"/>
      <c r="H4" s="480"/>
    </row>
    <row r="5" spans="1:14" ht="16.5" customHeight="1" x14ac:dyDescent="0.2">
      <c r="A5" s="364" t="s">
        <v>12</v>
      </c>
      <c r="B5" s="332" t="s">
        <v>62</v>
      </c>
      <c r="C5" s="487" t="s">
        <v>87</v>
      </c>
      <c r="D5" s="483"/>
      <c r="E5" s="484" t="s">
        <v>88</v>
      </c>
      <c r="F5" s="483"/>
      <c r="G5" s="485" t="s">
        <v>35</v>
      </c>
      <c r="H5" s="476" t="s">
        <v>43</v>
      </c>
    </row>
    <row r="6" spans="1:14" ht="24.75" customHeight="1" thickBot="1" x14ac:dyDescent="0.25">
      <c r="A6" s="365"/>
      <c r="B6" s="365"/>
      <c r="C6" s="269" t="s">
        <v>89</v>
      </c>
      <c r="D6" s="335" t="s">
        <v>90</v>
      </c>
      <c r="E6" s="335" t="s">
        <v>90</v>
      </c>
      <c r="F6" s="336" t="s">
        <v>91</v>
      </c>
      <c r="G6" s="486"/>
      <c r="H6" s="477"/>
    </row>
    <row r="7" spans="1:14" ht="15" customHeight="1" x14ac:dyDescent="0.2">
      <c r="A7" s="367">
        <v>1</v>
      </c>
      <c r="B7" s="377" t="s">
        <v>63</v>
      </c>
      <c r="C7" s="339">
        <v>0</v>
      </c>
      <c r="D7" s="340">
        <v>0</v>
      </c>
      <c r="E7" s="114">
        <v>0</v>
      </c>
      <c r="F7" s="114">
        <v>105</v>
      </c>
      <c r="G7" s="182">
        <v>105</v>
      </c>
      <c r="H7" s="381">
        <v>6.7424388364476983E-3</v>
      </c>
    </row>
    <row r="8" spans="1:14" ht="15" customHeight="1" x14ac:dyDescent="0.2">
      <c r="A8" s="346">
        <v>2</v>
      </c>
      <c r="B8" s="343" t="s">
        <v>64</v>
      </c>
      <c r="C8" s="203">
        <v>0</v>
      </c>
      <c r="D8" s="109">
        <v>0</v>
      </c>
      <c r="E8" s="113">
        <v>0</v>
      </c>
      <c r="F8" s="113">
        <v>28</v>
      </c>
      <c r="G8" s="158">
        <v>28</v>
      </c>
      <c r="H8" s="379">
        <v>1.7979836897193862E-3</v>
      </c>
    </row>
    <row r="9" spans="1:14" ht="15" customHeight="1" x14ac:dyDescent="0.2">
      <c r="A9" s="346">
        <v>3</v>
      </c>
      <c r="B9" s="343" t="s">
        <v>65</v>
      </c>
      <c r="C9" s="203">
        <v>4</v>
      </c>
      <c r="D9" s="109">
        <v>0</v>
      </c>
      <c r="E9" s="113">
        <v>0</v>
      </c>
      <c r="F9" s="113">
        <v>883</v>
      </c>
      <c r="G9" s="158">
        <v>887</v>
      </c>
      <c r="H9" s="379">
        <v>5.6957554742181983E-2</v>
      </c>
    </row>
    <row r="10" spans="1:14" ht="15" customHeight="1" x14ac:dyDescent="0.2">
      <c r="A10" s="346">
        <v>4</v>
      </c>
      <c r="B10" s="343" t="s">
        <v>66</v>
      </c>
      <c r="C10" s="166">
        <v>0</v>
      </c>
      <c r="D10" s="120">
        <v>0</v>
      </c>
      <c r="E10" s="121">
        <v>0</v>
      </c>
      <c r="F10" s="113">
        <v>4</v>
      </c>
      <c r="G10" s="158">
        <v>4</v>
      </c>
      <c r="H10" s="379">
        <v>2.5685481281705514E-4</v>
      </c>
    </row>
    <row r="11" spans="1:14" ht="24.75" customHeight="1" x14ac:dyDescent="0.2">
      <c r="A11" s="346">
        <v>5</v>
      </c>
      <c r="B11" s="343" t="s">
        <v>67</v>
      </c>
      <c r="C11" s="203">
        <v>0</v>
      </c>
      <c r="D11" s="109">
        <v>0</v>
      </c>
      <c r="E11" s="113">
        <v>0</v>
      </c>
      <c r="F11" s="113">
        <v>50</v>
      </c>
      <c r="G11" s="158">
        <v>50</v>
      </c>
      <c r="H11" s="379">
        <v>3.2106851602131895E-3</v>
      </c>
    </row>
    <row r="12" spans="1:14" ht="15" customHeight="1" x14ac:dyDescent="0.2">
      <c r="A12" s="346">
        <v>6</v>
      </c>
      <c r="B12" s="343" t="s">
        <v>68</v>
      </c>
      <c r="C12" s="166">
        <v>0</v>
      </c>
      <c r="D12" s="109">
        <v>0</v>
      </c>
      <c r="E12" s="113">
        <v>5</v>
      </c>
      <c r="F12" s="113">
        <v>1319</v>
      </c>
      <c r="G12" s="158">
        <v>1324</v>
      </c>
      <c r="H12" s="379">
        <v>8.5018943042445255E-2</v>
      </c>
    </row>
    <row r="13" spans="1:14" ht="15" customHeight="1" x14ac:dyDescent="0.2">
      <c r="A13" s="346">
        <v>7</v>
      </c>
      <c r="B13" s="343" t="s">
        <v>69</v>
      </c>
      <c r="C13" s="166">
        <v>0</v>
      </c>
      <c r="D13" s="109">
        <v>6</v>
      </c>
      <c r="E13" s="113">
        <v>4</v>
      </c>
      <c r="F13" s="113">
        <v>2767</v>
      </c>
      <c r="G13" s="158">
        <v>2777</v>
      </c>
      <c r="H13" s="379">
        <v>0.17832145379824055</v>
      </c>
    </row>
    <row r="14" spans="1:14" ht="15" customHeight="1" x14ac:dyDescent="0.2">
      <c r="A14" s="346">
        <v>8</v>
      </c>
      <c r="B14" s="343" t="s">
        <v>70</v>
      </c>
      <c r="C14" s="166">
        <v>0</v>
      </c>
      <c r="D14" s="109">
        <v>0</v>
      </c>
      <c r="E14" s="109">
        <v>4</v>
      </c>
      <c r="F14" s="113">
        <v>545</v>
      </c>
      <c r="G14" s="158">
        <v>549</v>
      </c>
      <c r="H14" s="379">
        <v>3.525332305914082E-2</v>
      </c>
    </row>
    <row r="15" spans="1:14" ht="15" customHeight="1" x14ac:dyDescent="0.2">
      <c r="A15" s="346">
        <v>9</v>
      </c>
      <c r="B15" s="343" t="s">
        <v>71</v>
      </c>
      <c r="C15" s="203">
        <v>0</v>
      </c>
      <c r="D15" s="109">
        <v>3</v>
      </c>
      <c r="E15" s="109">
        <v>591</v>
      </c>
      <c r="F15" s="113">
        <v>1648</v>
      </c>
      <c r="G15" s="158">
        <v>2242</v>
      </c>
      <c r="H15" s="379">
        <v>0.14396712258395941</v>
      </c>
    </row>
    <row r="16" spans="1:14" ht="15" customHeight="1" x14ac:dyDescent="0.2">
      <c r="A16" s="346">
        <v>10</v>
      </c>
      <c r="B16" s="343" t="s">
        <v>72</v>
      </c>
      <c r="C16" s="203">
        <v>0</v>
      </c>
      <c r="D16" s="109">
        <v>0</v>
      </c>
      <c r="E16" s="113">
        <v>1</v>
      </c>
      <c r="F16" s="113">
        <v>483</v>
      </c>
      <c r="G16" s="158">
        <v>484</v>
      </c>
      <c r="H16" s="379">
        <v>3.1079432350863676E-2</v>
      </c>
    </row>
    <row r="17" spans="1:8" ht="15" customHeight="1" x14ac:dyDescent="0.2">
      <c r="A17" s="346">
        <v>11</v>
      </c>
      <c r="B17" s="343" t="s">
        <v>73</v>
      </c>
      <c r="C17" s="203">
        <v>0</v>
      </c>
      <c r="D17" s="109">
        <v>0</v>
      </c>
      <c r="E17" s="113">
        <v>0</v>
      </c>
      <c r="F17" s="113">
        <v>687</v>
      </c>
      <c r="G17" s="158">
        <v>687</v>
      </c>
      <c r="H17" s="379">
        <v>4.4114814101329225E-2</v>
      </c>
    </row>
    <row r="18" spans="1:8" ht="15" customHeight="1" x14ac:dyDescent="0.2">
      <c r="A18" s="346">
        <v>12</v>
      </c>
      <c r="B18" s="343" t="s">
        <v>74</v>
      </c>
      <c r="C18" s="203">
        <v>0</v>
      </c>
      <c r="D18" s="109">
        <v>0</v>
      </c>
      <c r="E18" s="113">
        <v>1</v>
      </c>
      <c r="F18" s="113">
        <v>128</v>
      </c>
      <c r="G18" s="158">
        <v>129</v>
      </c>
      <c r="H18" s="379">
        <v>8.2835677133500287E-3</v>
      </c>
    </row>
    <row r="19" spans="1:8" ht="15" customHeight="1" x14ac:dyDescent="0.2">
      <c r="A19" s="346">
        <v>13</v>
      </c>
      <c r="B19" s="343" t="s">
        <v>75</v>
      </c>
      <c r="C19" s="203">
        <v>0</v>
      </c>
      <c r="D19" s="109">
        <v>0</v>
      </c>
      <c r="E19" s="113">
        <v>0</v>
      </c>
      <c r="F19" s="113">
        <v>863</v>
      </c>
      <c r="G19" s="158">
        <v>863</v>
      </c>
      <c r="H19" s="379">
        <v>5.5416425865279652E-2</v>
      </c>
    </row>
    <row r="20" spans="1:8" ht="15" customHeight="1" x14ac:dyDescent="0.2">
      <c r="A20" s="346">
        <v>14</v>
      </c>
      <c r="B20" s="343" t="s">
        <v>76</v>
      </c>
      <c r="C20" s="203">
        <v>0</v>
      </c>
      <c r="D20" s="109">
        <v>0</v>
      </c>
      <c r="E20" s="113">
        <v>1</v>
      </c>
      <c r="F20" s="113">
        <v>656</v>
      </c>
      <c r="G20" s="158">
        <v>657</v>
      </c>
      <c r="H20" s="379">
        <v>4.2188403005201311E-2</v>
      </c>
    </row>
    <row r="21" spans="1:8" ht="15" customHeight="1" x14ac:dyDescent="0.2">
      <c r="A21" s="368">
        <v>15</v>
      </c>
      <c r="B21" s="343" t="s">
        <v>77</v>
      </c>
      <c r="C21" s="203">
        <v>0</v>
      </c>
      <c r="D21" s="109">
        <v>0</v>
      </c>
      <c r="E21" s="113">
        <v>0</v>
      </c>
      <c r="F21" s="113">
        <v>1179</v>
      </c>
      <c r="G21" s="158">
        <v>1179</v>
      </c>
      <c r="H21" s="379">
        <v>7.5707956077827002E-2</v>
      </c>
    </row>
    <row r="22" spans="1:8" ht="15" customHeight="1" x14ac:dyDescent="0.2">
      <c r="A22" s="346">
        <v>16</v>
      </c>
      <c r="B22" s="343" t="s">
        <v>78</v>
      </c>
      <c r="C22" s="203">
        <v>0</v>
      </c>
      <c r="D22" s="109">
        <v>0</v>
      </c>
      <c r="E22" s="113">
        <v>0</v>
      </c>
      <c r="F22" s="113">
        <v>1251</v>
      </c>
      <c r="G22" s="158">
        <v>1251</v>
      </c>
      <c r="H22" s="379">
        <v>8.0331342708533995E-2</v>
      </c>
    </row>
    <row r="23" spans="1:8" ht="24" customHeight="1" x14ac:dyDescent="0.2">
      <c r="A23" s="368">
        <v>17</v>
      </c>
      <c r="B23" s="343" t="s">
        <v>79</v>
      </c>
      <c r="C23" s="203">
        <v>0</v>
      </c>
      <c r="D23" s="109">
        <v>0</v>
      </c>
      <c r="E23" s="113">
        <v>0</v>
      </c>
      <c r="F23" s="113">
        <v>345</v>
      </c>
      <c r="G23" s="158">
        <v>345</v>
      </c>
      <c r="H23" s="379">
        <v>2.2153727605471008E-2</v>
      </c>
    </row>
    <row r="24" spans="1:8" ht="15" customHeight="1" x14ac:dyDescent="0.2">
      <c r="A24" s="346">
        <v>18</v>
      </c>
      <c r="B24" s="343" t="s">
        <v>80</v>
      </c>
      <c r="C24" s="203">
        <v>0</v>
      </c>
      <c r="D24" s="109">
        <v>0</v>
      </c>
      <c r="E24" s="113">
        <v>0</v>
      </c>
      <c r="F24" s="113">
        <v>296</v>
      </c>
      <c r="G24" s="158">
        <v>296</v>
      </c>
      <c r="H24" s="379">
        <v>1.9007256148462083E-2</v>
      </c>
    </row>
    <row r="25" spans="1:8" ht="15" customHeight="1" x14ac:dyDescent="0.2">
      <c r="A25" s="346">
        <v>19</v>
      </c>
      <c r="B25" s="343" t="s">
        <v>81</v>
      </c>
      <c r="C25" s="203">
        <v>0</v>
      </c>
      <c r="D25" s="109">
        <v>0</v>
      </c>
      <c r="E25" s="113">
        <v>1</v>
      </c>
      <c r="F25" s="113">
        <v>466</v>
      </c>
      <c r="G25" s="158">
        <v>467</v>
      </c>
      <c r="H25" s="379">
        <v>2.998779939639119E-2</v>
      </c>
    </row>
    <row r="26" spans="1:8" ht="38.25" customHeight="1" x14ac:dyDescent="0.2">
      <c r="A26" s="368">
        <v>20</v>
      </c>
      <c r="B26" s="343" t="s">
        <v>82</v>
      </c>
      <c r="C26" s="203">
        <v>0</v>
      </c>
      <c r="D26" s="109">
        <v>0</v>
      </c>
      <c r="E26" s="113">
        <v>0</v>
      </c>
      <c r="F26" s="113">
        <v>28</v>
      </c>
      <c r="G26" s="382">
        <v>28</v>
      </c>
      <c r="H26" s="379">
        <v>1.7979836897193862E-3</v>
      </c>
    </row>
    <row r="27" spans="1:8" ht="15" customHeight="1" x14ac:dyDescent="0.2">
      <c r="A27" s="346">
        <v>21</v>
      </c>
      <c r="B27" s="343" t="s">
        <v>83</v>
      </c>
      <c r="C27" s="203">
        <v>0</v>
      </c>
      <c r="D27" s="109">
        <v>0</v>
      </c>
      <c r="E27" s="113">
        <v>0</v>
      </c>
      <c r="F27" s="113">
        <v>7</v>
      </c>
      <c r="G27" s="158">
        <v>7</v>
      </c>
      <c r="H27" s="379">
        <v>4.4949592242984654E-4</v>
      </c>
    </row>
    <row r="28" spans="1:8" ht="15" customHeight="1" x14ac:dyDescent="0.2">
      <c r="A28" s="346">
        <v>22</v>
      </c>
      <c r="B28" s="346" t="s">
        <v>84</v>
      </c>
      <c r="C28" s="203">
        <v>0</v>
      </c>
      <c r="D28" s="109">
        <v>1</v>
      </c>
      <c r="E28" s="113">
        <v>3</v>
      </c>
      <c r="F28" s="113">
        <v>1204</v>
      </c>
      <c r="G28" s="158">
        <v>1208</v>
      </c>
      <c r="H28" s="379">
        <v>7.7570153470750663E-2</v>
      </c>
    </row>
    <row r="29" spans="1:8" ht="15" customHeight="1" thickBot="1" x14ac:dyDescent="0.25">
      <c r="A29" s="348">
        <v>23</v>
      </c>
      <c r="B29" s="348" t="s">
        <v>85</v>
      </c>
      <c r="C29" s="349">
        <v>0</v>
      </c>
      <c r="D29" s="124">
        <v>0</v>
      </c>
      <c r="E29" s="350">
        <v>0</v>
      </c>
      <c r="F29" s="350">
        <v>6</v>
      </c>
      <c r="G29" s="382">
        <v>6</v>
      </c>
      <c r="H29" s="383">
        <v>3.8528221922558276E-4</v>
      </c>
    </row>
    <row r="30" spans="1:8" ht="15" customHeight="1" thickBot="1" x14ac:dyDescent="0.25">
      <c r="A30" s="352"/>
      <c r="B30" s="353" t="s">
        <v>35</v>
      </c>
      <c r="C30" s="354">
        <v>4</v>
      </c>
      <c r="D30" s="355">
        <v>10</v>
      </c>
      <c r="E30" s="355">
        <v>611</v>
      </c>
      <c r="F30" s="355">
        <v>14948</v>
      </c>
      <c r="G30" s="356">
        <v>15573</v>
      </c>
      <c r="H30" s="384">
        <v>1</v>
      </c>
    </row>
    <row r="31" spans="1:8" x14ac:dyDescent="0.2">
      <c r="A31" s="82"/>
      <c r="B31" s="68"/>
      <c r="C31" s="358"/>
      <c r="D31" s="358"/>
      <c r="E31" s="358"/>
      <c r="F31" s="358"/>
      <c r="G31" s="358"/>
    </row>
    <row r="32" spans="1:8" x14ac:dyDescent="0.2">
      <c r="A32" s="82"/>
      <c r="B32" s="68"/>
      <c r="C32" s="358"/>
      <c r="D32" s="358"/>
      <c r="E32" s="358"/>
      <c r="F32" s="358"/>
      <c r="G32" s="358"/>
    </row>
    <row r="33" spans="1:7" x14ac:dyDescent="0.2">
      <c r="A33" s="53" t="s">
        <v>130</v>
      </c>
      <c r="G33" s="66" t="s">
        <v>38</v>
      </c>
    </row>
    <row r="34" spans="1:7" x14ac:dyDescent="0.2">
      <c r="A34" s="481">
        <v>45040</v>
      </c>
      <c r="B34" s="481"/>
      <c r="G34" s="66" t="s">
        <v>39</v>
      </c>
    </row>
  </sheetData>
  <mergeCells count="9">
    <mergeCell ref="H5:H6"/>
    <mergeCell ref="C4:H4"/>
    <mergeCell ref="A34:B34"/>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3"/>
  <sheetViews>
    <sheetView zoomScale="70" zoomScaleNormal="70" workbookViewId="0">
      <selection activeCell="A34" sqref="A34"/>
    </sheetView>
  </sheetViews>
  <sheetFormatPr defaultRowHeight="12" x14ac:dyDescent="0.2"/>
  <cols>
    <col min="1" max="1" width="5.28515625" style="53" customWidth="1"/>
    <col min="2" max="2" width="50.85546875" style="53" customWidth="1"/>
    <col min="3" max="3" width="13.5703125" style="53" customWidth="1"/>
    <col min="4" max="7" width="12.7109375" style="53" customWidth="1"/>
    <col min="8" max="8" width="13.28515625" style="53" customWidth="1"/>
    <col min="9" max="16384" width="9.140625" style="53"/>
  </cols>
  <sheetData>
    <row r="1" spans="1:14" x14ac:dyDescent="0.2">
      <c r="A1" s="69" t="s">
        <v>97</v>
      </c>
      <c r="B1" s="67"/>
    </row>
    <row r="2" spans="1:14" ht="26.25" customHeight="1" x14ac:dyDescent="0.2">
      <c r="A2" s="475" t="s">
        <v>136</v>
      </c>
      <c r="B2" s="475"/>
      <c r="C2" s="475"/>
      <c r="D2" s="475"/>
      <c r="E2" s="475"/>
      <c r="F2" s="475"/>
      <c r="G2" s="475"/>
      <c r="H2" s="475"/>
      <c r="I2" s="475"/>
      <c r="J2" s="475"/>
      <c r="K2" s="475"/>
      <c r="L2" s="475"/>
      <c r="M2" s="475"/>
      <c r="N2" s="475"/>
    </row>
    <row r="3" spans="1:14" ht="12.75" thickBot="1" x14ac:dyDescent="0.25">
      <c r="A3" s="474"/>
      <c r="B3" s="474"/>
      <c r="C3" s="474"/>
    </row>
    <row r="4" spans="1:14" ht="18" customHeight="1" x14ac:dyDescent="0.2">
      <c r="A4" s="49"/>
      <c r="B4" s="161"/>
      <c r="C4" s="479" t="s">
        <v>86</v>
      </c>
      <c r="D4" s="479"/>
      <c r="E4" s="479"/>
      <c r="F4" s="479"/>
      <c r="G4" s="479"/>
      <c r="H4" s="480"/>
    </row>
    <row r="5" spans="1:14" ht="18.75" customHeight="1" x14ac:dyDescent="0.2">
      <c r="A5" s="364" t="s">
        <v>12</v>
      </c>
      <c r="B5" s="332" t="s">
        <v>62</v>
      </c>
      <c r="C5" s="487" t="s">
        <v>87</v>
      </c>
      <c r="D5" s="483"/>
      <c r="E5" s="484" t="s">
        <v>88</v>
      </c>
      <c r="F5" s="483"/>
      <c r="G5" s="485" t="s">
        <v>35</v>
      </c>
      <c r="H5" s="476" t="s">
        <v>43</v>
      </c>
    </row>
    <row r="6" spans="1:14" ht="24.75" customHeight="1" thickBot="1" x14ac:dyDescent="0.25">
      <c r="A6" s="365"/>
      <c r="B6" s="365"/>
      <c r="C6" s="366" t="s">
        <v>89</v>
      </c>
      <c r="D6" s="335" t="s">
        <v>90</v>
      </c>
      <c r="E6" s="335" t="s">
        <v>90</v>
      </c>
      <c r="F6" s="336" t="s">
        <v>91</v>
      </c>
      <c r="G6" s="486"/>
      <c r="H6" s="477"/>
    </row>
    <row r="7" spans="1:14" ht="15" customHeight="1" x14ac:dyDescent="0.2">
      <c r="A7" s="367">
        <v>1</v>
      </c>
      <c r="B7" s="377" t="s">
        <v>63</v>
      </c>
      <c r="C7" s="339">
        <v>0</v>
      </c>
      <c r="D7" s="340">
        <v>0</v>
      </c>
      <c r="E7" s="114">
        <v>0</v>
      </c>
      <c r="F7" s="114">
        <v>95</v>
      </c>
      <c r="G7" s="182">
        <v>95</v>
      </c>
      <c r="H7" s="381">
        <v>6.2598840274117025E-3</v>
      </c>
    </row>
    <row r="8" spans="1:14" ht="15" customHeight="1" x14ac:dyDescent="0.2">
      <c r="A8" s="346">
        <v>2</v>
      </c>
      <c r="B8" s="343" t="s">
        <v>64</v>
      </c>
      <c r="C8" s="203">
        <v>0</v>
      </c>
      <c r="D8" s="109">
        <v>0</v>
      </c>
      <c r="E8" s="113">
        <v>0</v>
      </c>
      <c r="F8" s="113">
        <v>23</v>
      </c>
      <c r="G8" s="158">
        <v>23</v>
      </c>
      <c r="H8" s="379">
        <v>1.5155508697944123E-3</v>
      </c>
    </row>
    <row r="9" spans="1:14" ht="15" customHeight="1" x14ac:dyDescent="0.2">
      <c r="A9" s="346">
        <v>3</v>
      </c>
      <c r="B9" s="343" t="s">
        <v>65</v>
      </c>
      <c r="C9" s="203">
        <v>1</v>
      </c>
      <c r="D9" s="109">
        <v>0</v>
      </c>
      <c r="E9" s="113">
        <v>0</v>
      </c>
      <c r="F9" s="113">
        <v>743</v>
      </c>
      <c r="G9" s="158">
        <v>744</v>
      </c>
      <c r="H9" s="379">
        <v>4.9024775962045332E-2</v>
      </c>
    </row>
    <row r="10" spans="1:14" ht="15" customHeight="1" x14ac:dyDescent="0.2">
      <c r="A10" s="346">
        <v>4</v>
      </c>
      <c r="B10" s="343" t="s">
        <v>66</v>
      </c>
      <c r="C10" s="166">
        <v>0</v>
      </c>
      <c r="D10" s="120">
        <v>0</v>
      </c>
      <c r="E10" s="121">
        <v>0</v>
      </c>
      <c r="F10" s="121">
        <v>5</v>
      </c>
      <c r="G10" s="158">
        <v>5</v>
      </c>
      <c r="H10" s="379">
        <v>3.2946758039008962E-4</v>
      </c>
    </row>
    <row r="11" spans="1:14" ht="24.75" customHeight="1" x14ac:dyDescent="0.2">
      <c r="A11" s="346">
        <v>5</v>
      </c>
      <c r="B11" s="343" t="s">
        <v>67</v>
      </c>
      <c r="C11" s="203">
        <v>0</v>
      </c>
      <c r="D11" s="109">
        <v>0</v>
      </c>
      <c r="E11" s="113">
        <v>0</v>
      </c>
      <c r="F11" s="113">
        <v>50</v>
      </c>
      <c r="G11" s="158">
        <v>50</v>
      </c>
      <c r="H11" s="379">
        <v>3.2946758039008963E-3</v>
      </c>
    </row>
    <row r="12" spans="1:14" ht="15" customHeight="1" x14ac:dyDescent="0.2">
      <c r="A12" s="346">
        <v>6</v>
      </c>
      <c r="B12" s="343" t="s">
        <v>68</v>
      </c>
      <c r="C12" s="166">
        <v>0</v>
      </c>
      <c r="D12" s="109">
        <v>0</v>
      </c>
      <c r="E12" s="113">
        <v>3</v>
      </c>
      <c r="F12" s="113">
        <v>1174</v>
      </c>
      <c r="G12" s="158">
        <v>1177</v>
      </c>
      <c r="H12" s="379">
        <v>7.7556668423827094E-2</v>
      </c>
    </row>
    <row r="13" spans="1:14" ht="24.75" customHeight="1" x14ac:dyDescent="0.2">
      <c r="A13" s="346">
        <v>7</v>
      </c>
      <c r="B13" s="343" t="s">
        <v>69</v>
      </c>
      <c r="C13" s="166">
        <v>0</v>
      </c>
      <c r="D13" s="109">
        <v>0</v>
      </c>
      <c r="E13" s="113">
        <v>3</v>
      </c>
      <c r="F13" s="113">
        <v>2357</v>
      </c>
      <c r="G13" s="158">
        <v>2360</v>
      </c>
      <c r="H13" s="379">
        <v>0.15550869794412231</v>
      </c>
    </row>
    <row r="14" spans="1:14" ht="15" customHeight="1" x14ac:dyDescent="0.2">
      <c r="A14" s="346">
        <v>8</v>
      </c>
      <c r="B14" s="343" t="s">
        <v>70</v>
      </c>
      <c r="C14" s="166">
        <v>0</v>
      </c>
      <c r="D14" s="109">
        <v>0</v>
      </c>
      <c r="E14" s="109">
        <v>2</v>
      </c>
      <c r="F14" s="109">
        <v>432</v>
      </c>
      <c r="G14" s="158">
        <v>434</v>
      </c>
      <c r="H14" s="379">
        <v>2.859778597785978E-2</v>
      </c>
    </row>
    <row r="15" spans="1:14" ht="15" customHeight="1" x14ac:dyDescent="0.2">
      <c r="A15" s="346">
        <v>9</v>
      </c>
      <c r="B15" s="343" t="s">
        <v>71</v>
      </c>
      <c r="C15" s="203">
        <v>0</v>
      </c>
      <c r="D15" s="109">
        <v>1</v>
      </c>
      <c r="E15" s="109">
        <v>297</v>
      </c>
      <c r="F15" s="109">
        <v>1336</v>
      </c>
      <c r="G15" s="158">
        <v>1634</v>
      </c>
      <c r="H15" s="379">
        <v>0.10767000527148128</v>
      </c>
    </row>
    <row r="16" spans="1:14" ht="15" customHeight="1" x14ac:dyDescent="0.2">
      <c r="A16" s="346">
        <v>10</v>
      </c>
      <c r="B16" s="343" t="s">
        <v>72</v>
      </c>
      <c r="C16" s="203">
        <v>0</v>
      </c>
      <c r="D16" s="109">
        <v>0</v>
      </c>
      <c r="E16" s="113">
        <v>1</v>
      </c>
      <c r="F16" s="113">
        <v>472</v>
      </c>
      <c r="G16" s="158">
        <v>473</v>
      </c>
      <c r="H16" s="379">
        <v>3.1167633104902479E-2</v>
      </c>
    </row>
    <row r="17" spans="1:8" ht="15" customHeight="1" x14ac:dyDescent="0.2">
      <c r="A17" s="346">
        <v>11</v>
      </c>
      <c r="B17" s="343" t="s">
        <v>73</v>
      </c>
      <c r="C17" s="203">
        <v>0</v>
      </c>
      <c r="D17" s="109">
        <v>0</v>
      </c>
      <c r="E17" s="113">
        <v>0</v>
      </c>
      <c r="F17" s="113">
        <v>604</v>
      </c>
      <c r="G17" s="158">
        <v>604</v>
      </c>
      <c r="H17" s="379">
        <v>3.9799683711122823E-2</v>
      </c>
    </row>
    <row r="18" spans="1:8" ht="15" customHeight="1" x14ac:dyDescent="0.2">
      <c r="A18" s="346">
        <v>12</v>
      </c>
      <c r="B18" s="343" t="s">
        <v>74</v>
      </c>
      <c r="C18" s="203">
        <v>0</v>
      </c>
      <c r="D18" s="109">
        <v>0</v>
      </c>
      <c r="E18" s="113">
        <v>0</v>
      </c>
      <c r="F18" s="113">
        <v>106</v>
      </c>
      <c r="G18" s="158">
        <v>106</v>
      </c>
      <c r="H18" s="379">
        <v>6.9847127042698999E-3</v>
      </c>
    </row>
    <row r="19" spans="1:8" ht="15" customHeight="1" x14ac:dyDescent="0.2">
      <c r="A19" s="346">
        <v>13</v>
      </c>
      <c r="B19" s="343" t="s">
        <v>75</v>
      </c>
      <c r="C19" s="203">
        <v>0</v>
      </c>
      <c r="D19" s="109">
        <v>0</v>
      </c>
      <c r="E19" s="113">
        <v>0</v>
      </c>
      <c r="F19" s="113">
        <v>825</v>
      </c>
      <c r="G19" s="158">
        <v>825</v>
      </c>
      <c r="H19" s="379">
        <v>5.4362150764364785E-2</v>
      </c>
    </row>
    <row r="20" spans="1:8" ht="15" customHeight="1" x14ac:dyDescent="0.2">
      <c r="A20" s="346">
        <v>14</v>
      </c>
      <c r="B20" s="343" t="s">
        <v>76</v>
      </c>
      <c r="C20" s="203">
        <v>0</v>
      </c>
      <c r="D20" s="109">
        <v>0</v>
      </c>
      <c r="E20" s="113">
        <v>0</v>
      </c>
      <c r="F20" s="113">
        <v>549</v>
      </c>
      <c r="G20" s="158">
        <v>549</v>
      </c>
      <c r="H20" s="379">
        <v>3.6175540326831838E-2</v>
      </c>
    </row>
    <row r="21" spans="1:8" ht="15" customHeight="1" x14ac:dyDescent="0.2">
      <c r="A21" s="368">
        <v>15</v>
      </c>
      <c r="B21" s="343" t="s">
        <v>77</v>
      </c>
      <c r="C21" s="203">
        <v>0</v>
      </c>
      <c r="D21" s="109">
        <v>0</v>
      </c>
      <c r="E21" s="113">
        <v>0</v>
      </c>
      <c r="F21" s="113">
        <v>1584</v>
      </c>
      <c r="G21" s="158">
        <v>1584</v>
      </c>
      <c r="H21" s="379">
        <v>0.10437532946758039</v>
      </c>
    </row>
    <row r="22" spans="1:8" ht="15" customHeight="1" x14ac:dyDescent="0.2">
      <c r="A22" s="346">
        <v>16</v>
      </c>
      <c r="B22" s="343" t="s">
        <v>78</v>
      </c>
      <c r="C22" s="203">
        <v>0</v>
      </c>
      <c r="D22" s="109">
        <v>0</v>
      </c>
      <c r="E22" s="113">
        <v>0</v>
      </c>
      <c r="F22" s="113">
        <v>2323</v>
      </c>
      <c r="G22" s="158">
        <v>2323</v>
      </c>
      <c r="H22" s="379">
        <v>0.15307063784923564</v>
      </c>
    </row>
    <row r="23" spans="1:8" ht="24.75" customHeight="1" x14ac:dyDescent="0.2">
      <c r="A23" s="368">
        <v>17</v>
      </c>
      <c r="B23" s="343" t="s">
        <v>79</v>
      </c>
      <c r="C23" s="203">
        <v>0</v>
      </c>
      <c r="D23" s="109">
        <v>0</v>
      </c>
      <c r="E23" s="113">
        <v>0</v>
      </c>
      <c r="F23" s="113">
        <v>331</v>
      </c>
      <c r="G23" s="158">
        <v>331</v>
      </c>
      <c r="H23" s="379">
        <v>2.1810753821823934E-2</v>
      </c>
    </row>
    <row r="24" spans="1:8" ht="15" customHeight="1" x14ac:dyDescent="0.2">
      <c r="A24" s="346">
        <v>18</v>
      </c>
      <c r="B24" s="343" t="s">
        <v>80</v>
      </c>
      <c r="C24" s="203">
        <v>0</v>
      </c>
      <c r="D24" s="109">
        <v>0</v>
      </c>
      <c r="E24" s="113">
        <v>0</v>
      </c>
      <c r="F24" s="113">
        <v>276</v>
      </c>
      <c r="G24" s="158">
        <v>276</v>
      </c>
      <c r="H24" s="379">
        <v>1.8186610437532946E-2</v>
      </c>
    </row>
    <row r="25" spans="1:8" ht="15" customHeight="1" x14ac:dyDescent="0.2">
      <c r="A25" s="346">
        <v>19</v>
      </c>
      <c r="B25" s="343" t="s">
        <v>81</v>
      </c>
      <c r="C25" s="203">
        <v>0</v>
      </c>
      <c r="D25" s="109">
        <v>0</v>
      </c>
      <c r="E25" s="113">
        <v>0</v>
      </c>
      <c r="F25" s="113">
        <v>475</v>
      </c>
      <c r="G25" s="158">
        <v>475</v>
      </c>
      <c r="H25" s="379">
        <v>3.1299420137058512E-2</v>
      </c>
    </row>
    <row r="26" spans="1:8" ht="39" customHeight="1" x14ac:dyDescent="0.2">
      <c r="A26" s="368">
        <v>20</v>
      </c>
      <c r="B26" s="343" t="s">
        <v>82</v>
      </c>
      <c r="C26" s="203">
        <v>0</v>
      </c>
      <c r="D26" s="109">
        <v>0</v>
      </c>
      <c r="E26" s="113">
        <v>0</v>
      </c>
      <c r="F26" s="113">
        <v>20</v>
      </c>
      <c r="G26" s="382">
        <v>20</v>
      </c>
      <c r="H26" s="379">
        <v>1.3178703215603585E-3</v>
      </c>
    </row>
    <row r="27" spans="1:8" ht="15" customHeight="1" x14ac:dyDescent="0.2">
      <c r="A27" s="346">
        <v>21</v>
      </c>
      <c r="B27" s="343" t="s">
        <v>83</v>
      </c>
      <c r="C27" s="203">
        <v>0</v>
      </c>
      <c r="D27" s="109">
        <v>0</v>
      </c>
      <c r="E27" s="113">
        <v>0</v>
      </c>
      <c r="F27" s="113">
        <v>5</v>
      </c>
      <c r="G27" s="158">
        <v>5</v>
      </c>
      <c r="H27" s="379">
        <v>3.2946758039008962E-4</v>
      </c>
    </row>
    <row r="28" spans="1:8" ht="15" customHeight="1" x14ac:dyDescent="0.2">
      <c r="A28" s="346">
        <v>22</v>
      </c>
      <c r="B28" s="346" t="s">
        <v>84</v>
      </c>
      <c r="C28" s="203">
        <v>0</v>
      </c>
      <c r="D28" s="109">
        <v>1</v>
      </c>
      <c r="E28" s="113">
        <v>3</v>
      </c>
      <c r="F28" s="113">
        <v>1079</v>
      </c>
      <c r="G28" s="158">
        <v>1083</v>
      </c>
      <c r="H28" s="379">
        <v>7.1362677912493414E-2</v>
      </c>
    </row>
    <row r="29" spans="1:8" ht="15" customHeight="1" thickBot="1" x14ac:dyDescent="0.25">
      <c r="A29" s="348">
        <v>23</v>
      </c>
      <c r="B29" s="348" t="s">
        <v>85</v>
      </c>
      <c r="C29" s="349">
        <v>0</v>
      </c>
      <c r="D29" s="124">
        <v>0</v>
      </c>
      <c r="E29" s="350">
        <v>0</v>
      </c>
      <c r="F29" s="350">
        <v>0</v>
      </c>
      <c r="G29" s="382">
        <v>0</v>
      </c>
      <c r="H29" s="383">
        <v>0</v>
      </c>
    </row>
    <row r="30" spans="1:8" ht="15" customHeight="1" thickBot="1" x14ac:dyDescent="0.25">
      <c r="A30" s="352"/>
      <c r="B30" s="353" t="s">
        <v>35</v>
      </c>
      <c r="C30" s="354">
        <v>1</v>
      </c>
      <c r="D30" s="355">
        <v>2</v>
      </c>
      <c r="E30" s="355">
        <v>309</v>
      </c>
      <c r="F30" s="355">
        <v>14864</v>
      </c>
      <c r="G30" s="356">
        <v>15176</v>
      </c>
      <c r="H30" s="384">
        <v>1.0000000000000002</v>
      </c>
    </row>
    <row r="31" spans="1:8" x14ac:dyDescent="0.2">
      <c r="A31" s="82"/>
      <c r="B31" s="68"/>
      <c r="C31" s="358"/>
      <c r="D31" s="358"/>
      <c r="E31" s="358"/>
      <c r="F31" s="358"/>
      <c r="G31" s="358"/>
    </row>
    <row r="32" spans="1:8" x14ac:dyDescent="0.2">
      <c r="A32" s="53" t="s">
        <v>130</v>
      </c>
      <c r="G32" s="66" t="s">
        <v>38</v>
      </c>
    </row>
    <row r="33" spans="1:7" x14ac:dyDescent="0.2">
      <c r="A33" s="481">
        <v>45040</v>
      </c>
      <c r="B33" s="481"/>
      <c r="G33" s="66" t="s">
        <v>39</v>
      </c>
    </row>
  </sheetData>
  <mergeCells count="9">
    <mergeCell ref="H5:H6"/>
    <mergeCell ref="C4:H4"/>
    <mergeCell ref="A33:B33"/>
    <mergeCell ref="H2:N2"/>
    <mergeCell ref="A3:C3"/>
    <mergeCell ref="C5:D5"/>
    <mergeCell ref="E5:F5"/>
    <mergeCell ref="G5:G6"/>
    <mergeCell ref="A2:G2"/>
  </mergeCells>
  <pageMargins left="0.11811023622047245" right="0.11811023622047245" top="0.35433070866141736" bottom="0"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N34"/>
  <sheetViews>
    <sheetView zoomScale="55" zoomScaleNormal="55" workbookViewId="0">
      <selection activeCell="S65" sqref="S65"/>
    </sheetView>
  </sheetViews>
  <sheetFormatPr defaultRowHeight="12" x14ac:dyDescent="0.2"/>
  <cols>
    <col min="1" max="1" width="5.42578125" style="53" customWidth="1"/>
    <col min="2" max="2" width="55.5703125" style="53" customWidth="1"/>
    <col min="3" max="3" width="14.28515625" style="53" customWidth="1"/>
    <col min="4" max="7" width="12.7109375" style="53" customWidth="1"/>
    <col min="8" max="8" width="11.7109375" style="53" customWidth="1"/>
    <col min="9" max="16384" width="9.140625" style="53"/>
  </cols>
  <sheetData>
    <row r="2" spans="1:14" x14ac:dyDescent="0.2">
      <c r="A2" s="69" t="s">
        <v>98</v>
      </c>
      <c r="B2" s="67"/>
    </row>
    <row r="3" spans="1:14" ht="27" customHeight="1" x14ac:dyDescent="0.2">
      <c r="A3" s="475" t="s">
        <v>137</v>
      </c>
      <c r="B3" s="475"/>
      <c r="C3" s="475"/>
      <c r="D3" s="475"/>
      <c r="E3" s="475"/>
      <c r="F3" s="475"/>
      <c r="G3" s="475"/>
      <c r="H3" s="475"/>
      <c r="I3" s="475"/>
      <c r="J3" s="475"/>
      <c r="K3" s="475"/>
      <c r="L3" s="475"/>
      <c r="M3" s="475"/>
      <c r="N3" s="475"/>
    </row>
    <row r="4" spans="1:14" ht="12.75" thickBot="1" x14ac:dyDescent="0.25">
      <c r="A4" s="474"/>
      <c r="B4" s="474"/>
      <c r="C4" s="474"/>
    </row>
    <row r="5" spans="1:14" ht="16.5" customHeight="1" x14ac:dyDescent="0.2">
      <c r="A5" s="49"/>
      <c r="B5" s="161"/>
      <c r="C5" s="479" t="s">
        <v>86</v>
      </c>
      <c r="D5" s="479"/>
      <c r="E5" s="479"/>
      <c r="F5" s="479"/>
      <c r="G5" s="479"/>
      <c r="H5" s="480"/>
    </row>
    <row r="6" spans="1:14" ht="12.75" customHeight="1" x14ac:dyDescent="0.2">
      <c r="A6" s="364" t="s">
        <v>12</v>
      </c>
      <c r="B6" s="332" t="s">
        <v>62</v>
      </c>
      <c r="C6" s="487" t="s">
        <v>87</v>
      </c>
      <c r="D6" s="483"/>
      <c r="E6" s="484" t="s">
        <v>88</v>
      </c>
      <c r="F6" s="483"/>
      <c r="G6" s="485" t="s">
        <v>35</v>
      </c>
      <c r="H6" s="476" t="s">
        <v>43</v>
      </c>
    </row>
    <row r="7" spans="1:14" ht="27" customHeight="1" thickBot="1" x14ac:dyDescent="0.25">
      <c r="A7" s="365"/>
      <c r="B7" s="365"/>
      <c r="C7" s="366" t="s">
        <v>89</v>
      </c>
      <c r="D7" s="335" t="s">
        <v>90</v>
      </c>
      <c r="E7" s="335" t="s">
        <v>90</v>
      </c>
      <c r="F7" s="336" t="s">
        <v>91</v>
      </c>
      <c r="G7" s="486"/>
      <c r="H7" s="477"/>
    </row>
    <row r="8" spans="1:14" ht="15" customHeight="1" x14ac:dyDescent="0.2">
      <c r="A8" s="367">
        <v>1</v>
      </c>
      <c r="B8" s="377" t="s">
        <v>63</v>
      </c>
      <c r="C8" s="339">
        <v>0</v>
      </c>
      <c r="D8" s="340">
        <v>0</v>
      </c>
      <c r="E8" s="114">
        <v>0</v>
      </c>
      <c r="F8" s="114">
        <v>68</v>
      </c>
      <c r="G8" s="182">
        <v>68</v>
      </c>
      <c r="H8" s="381">
        <v>5.9917173319235179E-3</v>
      </c>
    </row>
    <row r="9" spans="1:14" ht="15" customHeight="1" x14ac:dyDescent="0.2">
      <c r="A9" s="346">
        <v>2</v>
      </c>
      <c r="B9" s="343" t="s">
        <v>64</v>
      </c>
      <c r="C9" s="203">
        <v>0</v>
      </c>
      <c r="D9" s="109">
        <v>0</v>
      </c>
      <c r="E9" s="113">
        <v>0</v>
      </c>
      <c r="F9" s="113">
        <v>14</v>
      </c>
      <c r="G9" s="158">
        <v>14</v>
      </c>
      <c r="H9" s="379">
        <v>1.2335888624548418E-3</v>
      </c>
    </row>
    <row r="10" spans="1:14" ht="15" customHeight="1" x14ac:dyDescent="0.2">
      <c r="A10" s="346">
        <v>3</v>
      </c>
      <c r="B10" s="343" t="s">
        <v>65</v>
      </c>
      <c r="C10" s="203">
        <v>1</v>
      </c>
      <c r="D10" s="109">
        <v>0</v>
      </c>
      <c r="E10" s="113">
        <v>0</v>
      </c>
      <c r="F10" s="113">
        <v>484</v>
      </c>
      <c r="G10" s="158">
        <v>485</v>
      </c>
      <c r="H10" s="379">
        <v>4.2735042735042736E-2</v>
      </c>
    </row>
    <row r="11" spans="1:14" ht="15" customHeight="1" x14ac:dyDescent="0.2">
      <c r="A11" s="346">
        <v>4</v>
      </c>
      <c r="B11" s="343" t="s">
        <v>66</v>
      </c>
      <c r="C11" s="166">
        <v>0</v>
      </c>
      <c r="D11" s="120">
        <v>0</v>
      </c>
      <c r="E11" s="121">
        <v>0</v>
      </c>
      <c r="F11" s="113">
        <v>4</v>
      </c>
      <c r="G11" s="158">
        <v>4</v>
      </c>
      <c r="H11" s="379">
        <v>3.5245396070138338E-4</v>
      </c>
    </row>
    <row r="12" spans="1:14" ht="23.25" customHeight="1" x14ac:dyDescent="0.2">
      <c r="A12" s="346">
        <v>5</v>
      </c>
      <c r="B12" s="343" t="s">
        <v>67</v>
      </c>
      <c r="C12" s="203">
        <v>0</v>
      </c>
      <c r="D12" s="109">
        <v>0</v>
      </c>
      <c r="E12" s="113">
        <v>0</v>
      </c>
      <c r="F12" s="113">
        <v>33</v>
      </c>
      <c r="G12" s="158">
        <v>33</v>
      </c>
      <c r="H12" s="379">
        <v>2.907745175786413E-3</v>
      </c>
    </row>
    <row r="13" spans="1:14" ht="15" customHeight="1" x14ac:dyDescent="0.2">
      <c r="A13" s="346">
        <v>6</v>
      </c>
      <c r="B13" s="343" t="s">
        <v>68</v>
      </c>
      <c r="C13" s="166">
        <v>0</v>
      </c>
      <c r="D13" s="109">
        <v>0</v>
      </c>
      <c r="E13" s="113">
        <v>1</v>
      </c>
      <c r="F13" s="113">
        <v>680</v>
      </c>
      <c r="G13" s="158">
        <v>681</v>
      </c>
      <c r="H13" s="379">
        <v>6.0005286809410523E-2</v>
      </c>
    </row>
    <row r="14" spans="1:14" ht="25.5" customHeight="1" x14ac:dyDescent="0.2">
      <c r="A14" s="346">
        <v>7</v>
      </c>
      <c r="B14" s="343" t="s">
        <v>69</v>
      </c>
      <c r="C14" s="166">
        <v>0</v>
      </c>
      <c r="D14" s="109">
        <v>0</v>
      </c>
      <c r="E14" s="113">
        <v>0</v>
      </c>
      <c r="F14" s="113">
        <v>1570</v>
      </c>
      <c r="G14" s="158">
        <v>1570</v>
      </c>
      <c r="H14" s="379">
        <v>0.13833817957529299</v>
      </c>
    </row>
    <row r="15" spans="1:14" ht="15" customHeight="1" x14ac:dyDescent="0.2">
      <c r="A15" s="346">
        <v>8</v>
      </c>
      <c r="B15" s="343" t="s">
        <v>70</v>
      </c>
      <c r="C15" s="166">
        <v>0</v>
      </c>
      <c r="D15" s="109">
        <v>0</v>
      </c>
      <c r="E15" s="109">
        <v>0</v>
      </c>
      <c r="F15" s="113">
        <v>256</v>
      </c>
      <c r="G15" s="158">
        <v>256</v>
      </c>
      <c r="H15" s="379">
        <v>2.2557053484888536E-2</v>
      </c>
    </row>
    <row r="16" spans="1:14" ht="15" customHeight="1" x14ac:dyDescent="0.2">
      <c r="A16" s="346">
        <v>9</v>
      </c>
      <c r="B16" s="343" t="s">
        <v>71</v>
      </c>
      <c r="C16" s="203">
        <v>0</v>
      </c>
      <c r="D16" s="109">
        <v>0</v>
      </c>
      <c r="E16" s="109">
        <v>117</v>
      </c>
      <c r="F16" s="113">
        <v>781</v>
      </c>
      <c r="G16" s="158">
        <v>898</v>
      </c>
      <c r="H16" s="379">
        <v>7.9125914177460566E-2</v>
      </c>
    </row>
    <row r="17" spans="1:8" ht="15" customHeight="1" x14ac:dyDescent="0.2">
      <c r="A17" s="346">
        <v>10</v>
      </c>
      <c r="B17" s="343" t="s">
        <v>72</v>
      </c>
      <c r="C17" s="203">
        <v>0</v>
      </c>
      <c r="D17" s="109">
        <v>0</v>
      </c>
      <c r="E17" s="113">
        <v>0</v>
      </c>
      <c r="F17" s="113">
        <v>343</v>
      </c>
      <c r="G17" s="158">
        <v>343</v>
      </c>
      <c r="H17" s="379">
        <v>3.0222927130143625E-2</v>
      </c>
    </row>
    <row r="18" spans="1:8" ht="15" customHeight="1" x14ac:dyDescent="0.2">
      <c r="A18" s="346">
        <v>11</v>
      </c>
      <c r="B18" s="343" t="s">
        <v>73</v>
      </c>
      <c r="C18" s="203">
        <v>0</v>
      </c>
      <c r="D18" s="109">
        <v>0</v>
      </c>
      <c r="E18" s="113">
        <v>0</v>
      </c>
      <c r="F18" s="113">
        <v>405</v>
      </c>
      <c r="G18" s="158">
        <v>405</v>
      </c>
      <c r="H18" s="379">
        <v>3.5685963521015066E-2</v>
      </c>
    </row>
    <row r="19" spans="1:8" ht="15" customHeight="1" x14ac:dyDescent="0.2">
      <c r="A19" s="346">
        <v>12</v>
      </c>
      <c r="B19" s="343" t="s">
        <v>74</v>
      </c>
      <c r="C19" s="203">
        <v>0</v>
      </c>
      <c r="D19" s="109">
        <v>0</v>
      </c>
      <c r="E19" s="113">
        <v>0</v>
      </c>
      <c r="F19" s="113">
        <v>65</v>
      </c>
      <c r="G19" s="158">
        <v>65</v>
      </c>
      <c r="H19" s="379">
        <v>5.7273768613974796E-3</v>
      </c>
    </row>
    <row r="20" spans="1:8" ht="15" customHeight="1" x14ac:dyDescent="0.2">
      <c r="A20" s="346">
        <v>13</v>
      </c>
      <c r="B20" s="343" t="s">
        <v>75</v>
      </c>
      <c r="C20" s="203">
        <v>0</v>
      </c>
      <c r="D20" s="109">
        <v>0</v>
      </c>
      <c r="E20" s="113">
        <v>0</v>
      </c>
      <c r="F20" s="113">
        <v>588</v>
      </c>
      <c r="G20" s="158">
        <v>588</v>
      </c>
      <c r="H20" s="379">
        <v>5.181073222310336E-2</v>
      </c>
    </row>
    <row r="21" spans="1:8" ht="15" customHeight="1" x14ac:dyDescent="0.2">
      <c r="A21" s="346">
        <v>14</v>
      </c>
      <c r="B21" s="343" t="s">
        <v>76</v>
      </c>
      <c r="C21" s="203">
        <v>0</v>
      </c>
      <c r="D21" s="109">
        <v>0</v>
      </c>
      <c r="E21" s="113">
        <v>0</v>
      </c>
      <c r="F21" s="113">
        <v>306</v>
      </c>
      <c r="G21" s="158">
        <v>306</v>
      </c>
      <c r="H21" s="379">
        <v>2.696272799365583E-2</v>
      </c>
    </row>
    <row r="22" spans="1:8" ht="15" customHeight="1" x14ac:dyDescent="0.2">
      <c r="A22" s="368">
        <v>15</v>
      </c>
      <c r="B22" s="343" t="s">
        <v>77</v>
      </c>
      <c r="C22" s="203">
        <v>0</v>
      </c>
      <c r="D22" s="109">
        <v>0</v>
      </c>
      <c r="E22" s="113">
        <v>0</v>
      </c>
      <c r="F22" s="113">
        <v>1448</v>
      </c>
      <c r="G22" s="158">
        <v>1448</v>
      </c>
      <c r="H22" s="379">
        <v>0.12758833377390078</v>
      </c>
    </row>
    <row r="23" spans="1:8" ht="15" customHeight="1" x14ac:dyDescent="0.2">
      <c r="A23" s="346">
        <v>16</v>
      </c>
      <c r="B23" s="343" t="s">
        <v>78</v>
      </c>
      <c r="C23" s="203">
        <v>0</v>
      </c>
      <c r="D23" s="109">
        <v>0</v>
      </c>
      <c r="E23" s="113">
        <v>0</v>
      </c>
      <c r="F23" s="113">
        <v>2180</v>
      </c>
      <c r="G23" s="158">
        <v>2180</v>
      </c>
      <c r="H23" s="379">
        <v>0.19208740858225395</v>
      </c>
    </row>
    <row r="24" spans="1:8" ht="23.25" customHeight="1" x14ac:dyDescent="0.2">
      <c r="A24" s="368">
        <v>17</v>
      </c>
      <c r="B24" s="343" t="s">
        <v>79</v>
      </c>
      <c r="C24" s="203">
        <v>0</v>
      </c>
      <c r="D24" s="109">
        <v>0</v>
      </c>
      <c r="E24" s="113">
        <v>0</v>
      </c>
      <c r="F24" s="113">
        <v>250</v>
      </c>
      <c r="G24" s="158">
        <v>250</v>
      </c>
      <c r="H24" s="379">
        <v>2.2028372543836463E-2</v>
      </c>
    </row>
    <row r="25" spans="1:8" ht="15" customHeight="1" x14ac:dyDescent="0.2">
      <c r="A25" s="346">
        <v>18</v>
      </c>
      <c r="B25" s="343" t="s">
        <v>80</v>
      </c>
      <c r="C25" s="203">
        <v>0</v>
      </c>
      <c r="D25" s="109">
        <v>0</v>
      </c>
      <c r="E25" s="113">
        <v>0</v>
      </c>
      <c r="F25" s="113">
        <v>200</v>
      </c>
      <c r="G25" s="158">
        <v>200</v>
      </c>
      <c r="H25" s="379">
        <v>1.7622698035069169E-2</v>
      </c>
    </row>
    <row r="26" spans="1:8" ht="15" customHeight="1" x14ac:dyDescent="0.2">
      <c r="A26" s="346">
        <v>19</v>
      </c>
      <c r="B26" s="343" t="s">
        <v>81</v>
      </c>
      <c r="C26" s="203">
        <v>0</v>
      </c>
      <c r="D26" s="109">
        <v>0</v>
      </c>
      <c r="E26" s="113">
        <v>0</v>
      </c>
      <c r="F26" s="113">
        <v>345</v>
      </c>
      <c r="G26" s="158">
        <v>345</v>
      </c>
      <c r="H26" s="379">
        <v>3.0399154110494316E-2</v>
      </c>
    </row>
    <row r="27" spans="1:8" ht="35.25" customHeight="1" x14ac:dyDescent="0.2">
      <c r="A27" s="368">
        <v>20</v>
      </c>
      <c r="B27" s="343" t="s">
        <v>82</v>
      </c>
      <c r="C27" s="203">
        <v>0</v>
      </c>
      <c r="D27" s="109">
        <v>0</v>
      </c>
      <c r="E27" s="113">
        <v>0</v>
      </c>
      <c r="F27" s="113">
        <v>8</v>
      </c>
      <c r="G27" s="382">
        <v>8</v>
      </c>
      <c r="H27" s="379">
        <v>7.0490792140276675E-4</v>
      </c>
    </row>
    <row r="28" spans="1:8" ht="15" customHeight="1" x14ac:dyDescent="0.2">
      <c r="A28" s="346">
        <v>21</v>
      </c>
      <c r="B28" s="343" t="s">
        <v>83</v>
      </c>
      <c r="C28" s="203">
        <v>0</v>
      </c>
      <c r="D28" s="109"/>
      <c r="E28" s="113">
        <v>0</v>
      </c>
      <c r="F28" s="113">
        <v>9</v>
      </c>
      <c r="G28" s="158">
        <v>9</v>
      </c>
      <c r="H28" s="379">
        <v>7.9302141157811261E-4</v>
      </c>
    </row>
    <row r="29" spans="1:8" ht="15" customHeight="1" x14ac:dyDescent="0.2">
      <c r="A29" s="346">
        <v>22</v>
      </c>
      <c r="B29" s="346" t="s">
        <v>84</v>
      </c>
      <c r="C29" s="203">
        <v>0</v>
      </c>
      <c r="D29" s="109">
        <v>0</v>
      </c>
      <c r="E29" s="113">
        <v>1</v>
      </c>
      <c r="F29" s="113">
        <v>1184</v>
      </c>
      <c r="G29" s="158">
        <v>1185</v>
      </c>
      <c r="H29" s="379">
        <v>0.10441448585778483</v>
      </c>
    </row>
    <row r="30" spans="1:8" ht="15" customHeight="1" thickBot="1" x14ac:dyDescent="0.25">
      <c r="A30" s="348">
        <v>23</v>
      </c>
      <c r="B30" s="348" t="s">
        <v>85</v>
      </c>
      <c r="C30" s="349">
        <v>0</v>
      </c>
      <c r="D30" s="124">
        <v>0</v>
      </c>
      <c r="E30" s="350">
        <v>0</v>
      </c>
      <c r="F30" s="350">
        <v>8</v>
      </c>
      <c r="G30" s="382">
        <v>8</v>
      </c>
      <c r="H30" s="385">
        <v>7.0490792140276675E-4</v>
      </c>
    </row>
    <row r="31" spans="1:8" ht="15" customHeight="1" thickBot="1" x14ac:dyDescent="0.25">
      <c r="A31" s="352"/>
      <c r="B31" s="353" t="s">
        <v>35</v>
      </c>
      <c r="C31" s="354">
        <v>1</v>
      </c>
      <c r="D31" s="355">
        <v>0</v>
      </c>
      <c r="E31" s="355">
        <v>119</v>
      </c>
      <c r="F31" s="355">
        <v>11229</v>
      </c>
      <c r="G31" s="356">
        <v>11349</v>
      </c>
      <c r="H31" s="384">
        <v>0.99999999999999989</v>
      </c>
    </row>
    <row r="32" spans="1:8" x14ac:dyDescent="0.2">
      <c r="A32" s="82"/>
      <c r="B32" s="68"/>
      <c r="C32" s="358"/>
      <c r="D32" s="358"/>
      <c r="E32" s="358"/>
      <c r="F32" s="358"/>
      <c r="G32" s="358"/>
    </row>
    <row r="33" spans="1:7" x14ac:dyDescent="0.2">
      <c r="A33" s="53" t="s">
        <v>130</v>
      </c>
      <c r="G33" s="66" t="s">
        <v>38</v>
      </c>
    </row>
    <row r="34" spans="1:7" x14ac:dyDescent="0.2">
      <c r="A34" s="481">
        <v>45040</v>
      </c>
      <c r="B34" s="481"/>
      <c r="G34" s="66" t="s">
        <v>39</v>
      </c>
    </row>
  </sheetData>
  <mergeCells count="9">
    <mergeCell ref="H6:H7"/>
    <mergeCell ref="A34:B34"/>
    <mergeCell ref="H3:N3"/>
    <mergeCell ref="A4:C4"/>
    <mergeCell ref="C6:D6"/>
    <mergeCell ref="E6:F6"/>
    <mergeCell ref="G6:G7"/>
    <mergeCell ref="A3:G3"/>
    <mergeCell ref="C5:H5"/>
  </mergeCells>
  <pageMargins left="0.11811023622047245" right="0.11811023622047245" top="0.35433070866141736" bottom="0.15748031496062992"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3"/>
  <sheetViews>
    <sheetView zoomScale="55" zoomScaleNormal="55" workbookViewId="0">
      <selection activeCell="A34" sqref="A34"/>
    </sheetView>
  </sheetViews>
  <sheetFormatPr defaultRowHeight="12" x14ac:dyDescent="0.2"/>
  <cols>
    <col min="1" max="1" width="5.42578125" style="53" customWidth="1"/>
    <col min="2" max="2" width="60.85546875" style="53" customWidth="1"/>
    <col min="3" max="3" width="14.5703125" style="53" customWidth="1"/>
    <col min="4" max="7" width="12.7109375" style="53" customWidth="1"/>
    <col min="8" max="8" width="12.85546875" style="53" customWidth="1"/>
    <col min="9" max="16384" width="9.140625" style="53"/>
  </cols>
  <sheetData>
    <row r="1" spans="1:14" x14ac:dyDescent="0.2">
      <c r="A1" s="69" t="s">
        <v>99</v>
      </c>
      <c r="B1" s="67"/>
    </row>
    <row r="2" spans="1:14" ht="26.25" customHeight="1" x14ac:dyDescent="0.2">
      <c r="A2" s="475" t="s">
        <v>138</v>
      </c>
      <c r="B2" s="475"/>
      <c r="C2" s="475"/>
      <c r="D2" s="475"/>
      <c r="E2" s="475"/>
      <c r="F2" s="475"/>
      <c r="G2" s="475"/>
      <c r="H2" s="488"/>
      <c r="I2" s="488"/>
      <c r="J2" s="488"/>
      <c r="K2" s="488"/>
      <c r="L2" s="488"/>
      <c r="M2" s="488"/>
      <c r="N2" s="488"/>
    </row>
    <row r="3" spans="1:14" ht="11.25" customHeight="1" thickBot="1" x14ac:dyDescent="0.25">
      <c r="A3" s="474"/>
      <c r="B3" s="474"/>
      <c r="C3" s="474"/>
    </row>
    <row r="4" spans="1:14" ht="14.25" customHeight="1" x14ac:dyDescent="0.2">
      <c r="A4" s="49"/>
      <c r="B4" s="161"/>
      <c r="C4" s="479" t="s">
        <v>86</v>
      </c>
      <c r="D4" s="479"/>
      <c r="E4" s="479"/>
      <c r="F4" s="479"/>
      <c r="G4" s="479"/>
      <c r="H4" s="480"/>
    </row>
    <row r="5" spans="1:14" ht="13.5" customHeight="1" x14ac:dyDescent="0.2">
      <c r="A5" s="364" t="s">
        <v>12</v>
      </c>
      <c r="B5" s="332" t="s">
        <v>62</v>
      </c>
      <c r="C5" s="487" t="s">
        <v>87</v>
      </c>
      <c r="D5" s="483"/>
      <c r="E5" s="484" t="s">
        <v>88</v>
      </c>
      <c r="F5" s="483"/>
      <c r="G5" s="485" t="s">
        <v>35</v>
      </c>
      <c r="H5" s="476" t="s">
        <v>43</v>
      </c>
    </row>
    <row r="6" spans="1:14" ht="24" customHeight="1" thickBot="1" x14ac:dyDescent="0.25">
      <c r="A6" s="365"/>
      <c r="B6" s="365"/>
      <c r="C6" s="366" t="s">
        <v>89</v>
      </c>
      <c r="D6" s="335" t="s">
        <v>90</v>
      </c>
      <c r="E6" s="335" t="s">
        <v>90</v>
      </c>
      <c r="F6" s="336" t="s">
        <v>91</v>
      </c>
      <c r="G6" s="486"/>
      <c r="H6" s="477"/>
    </row>
    <row r="7" spans="1:14" ht="14.25" customHeight="1" x14ac:dyDescent="0.2">
      <c r="A7" s="367">
        <v>1</v>
      </c>
      <c r="B7" s="377" t="s">
        <v>63</v>
      </c>
      <c r="C7" s="339">
        <v>0</v>
      </c>
      <c r="D7" s="340">
        <v>0</v>
      </c>
      <c r="E7" s="114">
        <v>0</v>
      </c>
      <c r="F7" s="114">
        <v>78</v>
      </c>
      <c r="G7" s="182">
        <v>78</v>
      </c>
      <c r="H7" s="381">
        <v>7.512279687951459E-3</v>
      </c>
    </row>
    <row r="8" spans="1:14" ht="14.25" customHeight="1" x14ac:dyDescent="0.2">
      <c r="A8" s="346">
        <v>2</v>
      </c>
      <c r="B8" s="343" t="s">
        <v>64</v>
      </c>
      <c r="C8" s="203">
        <v>0</v>
      </c>
      <c r="D8" s="109">
        <v>0</v>
      </c>
      <c r="E8" s="113">
        <v>0</v>
      </c>
      <c r="F8" s="113">
        <v>15</v>
      </c>
      <c r="G8" s="158">
        <v>15</v>
      </c>
      <c r="H8" s="379">
        <v>1.444669170759896E-3</v>
      </c>
    </row>
    <row r="9" spans="1:14" ht="12.75" customHeight="1" x14ac:dyDescent="0.2">
      <c r="A9" s="346">
        <v>3</v>
      </c>
      <c r="B9" s="343" t="s">
        <v>65</v>
      </c>
      <c r="C9" s="203">
        <v>0</v>
      </c>
      <c r="D9" s="109">
        <v>0</v>
      </c>
      <c r="E9" s="113">
        <v>0</v>
      </c>
      <c r="F9" s="113">
        <v>515</v>
      </c>
      <c r="G9" s="158">
        <v>515</v>
      </c>
      <c r="H9" s="379">
        <v>4.9600308196089765E-2</v>
      </c>
    </row>
    <row r="10" spans="1:14" ht="15" customHeight="1" x14ac:dyDescent="0.2">
      <c r="A10" s="346">
        <v>4</v>
      </c>
      <c r="B10" s="343" t="s">
        <v>66</v>
      </c>
      <c r="C10" s="166">
        <v>0</v>
      </c>
      <c r="D10" s="120">
        <v>0</v>
      </c>
      <c r="E10" s="121">
        <v>0</v>
      </c>
      <c r="F10" s="113">
        <v>3</v>
      </c>
      <c r="G10" s="158">
        <v>3</v>
      </c>
      <c r="H10" s="379">
        <v>2.8893383415197921E-4</v>
      </c>
    </row>
    <row r="11" spans="1:14" ht="24" customHeight="1" x14ac:dyDescent="0.2">
      <c r="A11" s="346">
        <v>5</v>
      </c>
      <c r="B11" s="343" t="s">
        <v>67</v>
      </c>
      <c r="C11" s="166">
        <v>0</v>
      </c>
      <c r="D11" s="109">
        <v>0</v>
      </c>
      <c r="E11" s="113">
        <v>0</v>
      </c>
      <c r="F11" s="113">
        <v>32</v>
      </c>
      <c r="G11" s="158">
        <v>32</v>
      </c>
      <c r="H11" s="379">
        <v>3.0819608976211115E-3</v>
      </c>
    </row>
    <row r="12" spans="1:14" ht="12.75" customHeight="1" x14ac:dyDescent="0.2">
      <c r="A12" s="346">
        <v>6</v>
      </c>
      <c r="B12" s="343" t="s">
        <v>68</v>
      </c>
      <c r="C12" s="166">
        <v>0</v>
      </c>
      <c r="D12" s="109">
        <v>0</v>
      </c>
      <c r="E12" s="113">
        <v>1</v>
      </c>
      <c r="F12" s="113">
        <v>713</v>
      </c>
      <c r="G12" s="158">
        <v>714</v>
      </c>
      <c r="H12" s="379">
        <v>6.8766252528171048E-2</v>
      </c>
    </row>
    <row r="13" spans="1:14" ht="24" customHeight="1" x14ac:dyDescent="0.2">
      <c r="A13" s="346">
        <v>7</v>
      </c>
      <c r="B13" s="343" t="s">
        <v>69</v>
      </c>
      <c r="C13" s="166">
        <v>0</v>
      </c>
      <c r="D13" s="109">
        <v>0</v>
      </c>
      <c r="E13" s="113">
        <v>0</v>
      </c>
      <c r="F13" s="113">
        <v>1562</v>
      </c>
      <c r="G13" s="158">
        <v>1562</v>
      </c>
      <c r="H13" s="379">
        <v>0.15043821631513049</v>
      </c>
    </row>
    <row r="14" spans="1:14" ht="14.25" customHeight="1" x14ac:dyDescent="0.2">
      <c r="A14" s="346">
        <v>8</v>
      </c>
      <c r="B14" s="343" t="s">
        <v>70</v>
      </c>
      <c r="C14" s="166">
        <v>0</v>
      </c>
      <c r="D14" s="109">
        <v>0</v>
      </c>
      <c r="E14" s="109">
        <v>0</v>
      </c>
      <c r="F14" s="113">
        <v>242</v>
      </c>
      <c r="G14" s="158">
        <v>242</v>
      </c>
      <c r="H14" s="379">
        <v>2.3307329288259654E-2</v>
      </c>
    </row>
    <row r="15" spans="1:14" ht="24" customHeight="1" x14ac:dyDescent="0.2">
      <c r="A15" s="346">
        <v>9</v>
      </c>
      <c r="B15" s="343" t="s">
        <v>71</v>
      </c>
      <c r="C15" s="166">
        <v>0</v>
      </c>
      <c r="D15" s="109">
        <v>0</v>
      </c>
      <c r="E15" s="109">
        <v>83</v>
      </c>
      <c r="F15" s="113">
        <v>757</v>
      </c>
      <c r="G15" s="158">
        <v>840</v>
      </c>
      <c r="H15" s="379">
        <v>8.0901473562554171E-2</v>
      </c>
    </row>
    <row r="16" spans="1:14" ht="15" customHeight="1" x14ac:dyDescent="0.2">
      <c r="A16" s="346">
        <v>10</v>
      </c>
      <c r="B16" s="343" t="s">
        <v>72</v>
      </c>
      <c r="C16" s="166">
        <v>0</v>
      </c>
      <c r="D16" s="109">
        <v>0</v>
      </c>
      <c r="E16" s="113">
        <v>0</v>
      </c>
      <c r="F16" s="113">
        <v>279</v>
      </c>
      <c r="G16" s="158">
        <v>279</v>
      </c>
      <c r="H16" s="379">
        <v>2.6870846576134064E-2</v>
      </c>
    </row>
    <row r="17" spans="1:8" ht="15" customHeight="1" x14ac:dyDescent="0.2">
      <c r="A17" s="346">
        <v>11</v>
      </c>
      <c r="B17" s="343" t="s">
        <v>73</v>
      </c>
      <c r="C17" s="166">
        <v>0</v>
      </c>
      <c r="D17" s="109">
        <v>0</v>
      </c>
      <c r="E17" s="113">
        <v>0</v>
      </c>
      <c r="F17" s="113">
        <v>400</v>
      </c>
      <c r="G17" s="158">
        <v>400</v>
      </c>
      <c r="H17" s="379">
        <v>3.8524511220263895E-2</v>
      </c>
    </row>
    <row r="18" spans="1:8" ht="15" customHeight="1" x14ac:dyDescent="0.2">
      <c r="A18" s="346">
        <v>12</v>
      </c>
      <c r="B18" s="343" t="s">
        <v>74</v>
      </c>
      <c r="C18" s="166">
        <v>0</v>
      </c>
      <c r="D18" s="109">
        <v>0</v>
      </c>
      <c r="E18" s="113">
        <v>0</v>
      </c>
      <c r="F18" s="113">
        <v>70</v>
      </c>
      <c r="G18" s="158">
        <v>70</v>
      </c>
      <c r="H18" s="379">
        <v>6.7417894635461812E-3</v>
      </c>
    </row>
    <row r="19" spans="1:8" ht="15" customHeight="1" x14ac:dyDescent="0.2">
      <c r="A19" s="346">
        <v>13</v>
      </c>
      <c r="B19" s="343" t="s">
        <v>75</v>
      </c>
      <c r="C19" s="166">
        <v>0</v>
      </c>
      <c r="D19" s="109">
        <v>0</v>
      </c>
      <c r="E19" s="113">
        <v>0</v>
      </c>
      <c r="F19" s="113">
        <v>599</v>
      </c>
      <c r="G19" s="158">
        <v>599</v>
      </c>
      <c r="H19" s="379">
        <v>5.7690455552345178E-2</v>
      </c>
    </row>
    <row r="20" spans="1:8" ht="14.25" customHeight="1" x14ac:dyDescent="0.2">
      <c r="A20" s="346">
        <v>14</v>
      </c>
      <c r="B20" s="343" t="s">
        <v>76</v>
      </c>
      <c r="C20" s="166">
        <v>0</v>
      </c>
      <c r="D20" s="109">
        <v>0</v>
      </c>
      <c r="E20" s="113">
        <v>0</v>
      </c>
      <c r="F20" s="113">
        <v>287</v>
      </c>
      <c r="G20" s="158">
        <v>287</v>
      </c>
      <c r="H20" s="379">
        <v>2.7641336800539342E-2</v>
      </c>
    </row>
    <row r="21" spans="1:8" ht="13.5" customHeight="1" x14ac:dyDescent="0.2">
      <c r="A21" s="368">
        <v>15</v>
      </c>
      <c r="B21" s="343" t="s">
        <v>77</v>
      </c>
      <c r="C21" s="166">
        <v>0</v>
      </c>
      <c r="D21" s="109">
        <v>0</v>
      </c>
      <c r="E21" s="113">
        <v>0</v>
      </c>
      <c r="F21" s="113">
        <v>1182</v>
      </c>
      <c r="G21" s="158">
        <v>1182</v>
      </c>
      <c r="H21" s="379">
        <v>0.1138399306558798</v>
      </c>
    </row>
    <row r="22" spans="1:8" ht="15" customHeight="1" x14ac:dyDescent="0.2">
      <c r="A22" s="346">
        <v>16</v>
      </c>
      <c r="B22" s="343" t="s">
        <v>78</v>
      </c>
      <c r="C22" s="166">
        <v>0</v>
      </c>
      <c r="D22" s="109">
        <v>0</v>
      </c>
      <c r="E22" s="113">
        <v>0</v>
      </c>
      <c r="F22" s="113">
        <v>1192</v>
      </c>
      <c r="G22" s="158">
        <v>1192</v>
      </c>
      <c r="H22" s="379">
        <v>0.11480304343638641</v>
      </c>
    </row>
    <row r="23" spans="1:8" ht="24" customHeight="1" x14ac:dyDescent="0.2">
      <c r="A23" s="368">
        <v>17</v>
      </c>
      <c r="B23" s="343" t="s">
        <v>79</v>
      </c>
      <c r="C23" s="166">
        <v>0</v>
      </c>
      <c r="D23" s="109">
        <v>0</v>
      </c>
      <c r="E23" s="113">
        <v>0</v>
      </c>
      <c r="F23" s="113">
        <v>251</v>
      </c>
      <c r="G23" s="158">
        <v>251</v>
      </c>
      <c r="H23" s="379">
        <v>2.4174130790715592E-2</v>
      </c>
    </row>
    <row r="24" spans="1:8" ht="17.25" customHeight="1" x14ac:dyDescent="0.2">
      <c r="A24" s="346">
        <v>18</v>
      </c>
      <c r="B24" s="343" t="s">
        <v>80</v>
      </c>
      <c r="C24" s="166">
        <v>0</v>
      </c>
      <c r="D24" s="109">
        <v>0</v>
      </c>
      <c r="E24" s="113">
        <v>0</v>
      </c>
      <c r="F24" s="113">
        <v>171</v>
      </c>
      <c r="G24" s="158">
        <v>171</v>
      </c>
      <c r="H24" s="379">
        <v>1.6469228546662815E-2</v>
      </c>
    </row>
    <row r="25" spans="1:8" ht="15.75" customHeight="1" x14ac:dyDescent="0.2">
      <c r="A25" s="346">
        <v>19</v>
      </c>
      <c r="B25" s="343" t="s">
        <v>81</v>
      </c>
      <c r="C25" s="166">
        <v>0</v>
      </c>
      <c r="D25" s="109">
        <v>0</v>
      </c>
      <c r="E25" s="113">
        <v>0</v>
      </c>
      <c r="F25" s="113">
        <v>306</v>
      </c>
      <c r="G25" s="158">
        <v>306</v>
      </c>
      <c r="H25" s="379">
        <v>2.9471251083501879E-2</v>
      </c>
    </row>
    <row r="26" spans="1:8" ht="24" customHeight="1" x14ac:dyDescent="0.2">
      <c r="A26" s="368">
        <v>20</v>
      </c>
      <c r="B26" s="343" t="s">
        <v>82</v>
      </c>
      <c r="C26" s="166">
        <v>0</v>
      </c>
      <c r="D26" s="109">
        <v>0</v>
      </c>
      <c r="E26" s="113">
        <v>0</v>
      </c>
      <c r="F26" s="113">
        <v>7</v>
      </c>
      <c r="G26" s="382">
        <v>7</v>
      </c>
      <c r="H26" s="379">
        <v>6.7417894635461815E-4</v>
      </c>
    </row>
    <row r="27" spans="1:8" ht="16.5" customHeight="1" x14ac:dyDescent="0.2">
      <c r="A27" s="346">
        <v>21</v>
      </c>
      <c r="B27" s="343" t="s">
        <v>83</v>
      </c>
      <c r="C27" s="166">
        <v>0</v>
      </c>
      <c r="D27" s="109">
        <v>0</v>
      </c>
      <c r="E27" s="113">
        <v>0</v>
      </c>
      <c r="F27" s="113">
        <v>7</v>
      </c>
      <c r="G27" s="158">
        <v>7</v>
      </c>
      <c r="H27" s="379">
        <v>6.7417894635461815E-4</v>
      </c>
    </row>
    <row r="28" spans="1:8" ht="14.25" customHeight="1" x14ac:dyDescent="0.2">
      <c r="A28" s="346">
        <v>22</v>
      </c>
      <c r="B28" s="346" t="s">
        <v>84</v>
      </c>
      <c r="C28" s="166">
        <v>0</v>
      </c>
      <c r="D28" s="109">
        <v>0</v>
      </c>
      <c r="E28" s="113">
        <v>1</v>
      </c>
      <c r="F28" s="113">
        <v>1617</v>
      </c>
      <c r="G28" s="158">
        <v>1618</v>
      </c>
      <c r="H28" s="379">
        <v>0.15583164788596746</v>
      </c>
    </row>
    <row r="29" spans="1:8" ht="15" customHeight="1" thickBot="1" x14ac:dyDescent="0.25">
      <c r="A29" s="348">
        <v>23</v>
      </c>
      <c r="B29" s="348" t="s">
        <v>85</v>
      </c>
      <c r="C29" s="166">
        <v>0</v>
      </c>
      <c r="D29" s="166">
        <v>0</v>
      </c>
      <c r="E29" s="166">
        <v>0</v>
      </c>
      <c r="F29" s="350">
        <v>13</v>
      </c>
      <c r="G29" s="382">
        <v>13</v>
      </c>
      <c r="H29" s="383">
        <v>1.2520466146585766E-3</v>
      </c>
    </row>
    <row r="30" spans="1:8" ht="24" customHeight="1" thickBot="1" x14ac:dyDescent="0.25">
      <c r="A30" s="352"/>
      <c r="B30" s="353" t="s">
        <v>35</v>
      </c>
      <c r="C30" s="354">
        <v>0</v>
      </c>
      <c r="D30" s="355">
        <v>0</v>
      </c>
      <c r="E30" s="355">
        <v>85</v>
      </c>
      <c r="F30" s="355">
        <v>10298</v>
      </c>
      <c r="G30" s="356">
        <v>10383</v>
      </c>
      <c r="H30" s="384">
        <v>1</v>
      </c>
    </row>
    <row r="31" spans="1:8" x14ac:dyDescent="0.2">
      <c r="A31" s="82"/>
      <c r="B31" s="68"/>
      <c r="C31" s="358"/>
      <c r="D31" s="358"/>
      <c r="E31" s="358"/>
      <c r="F31" s="358"/>
      <c r="G31" s="358"/>
    </row>
    <row r="32" spans="1:8" x14ac:dyDescent="0.2">
      <c r="A32" s="53" t="s">
        <v>130</v>
      </c>
      <c r="G32" s="66" t="s">
        <v>38</v>
      </c>
    </row>
    <row r="33" spans="1:7" x14ac:dyDescent="0.2">
      <c r="A33" s="481">
        <v>45040</v>
      </c>
      <c r="B33" s="481"/>
      <c r="G33" s="66" t="s">
        <v>39</v>
      </c>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4"/>
  <sheetViews>
    <sheetView zoomScale="55" zoomScaleNormal="55" workbookViewId="0">
      <selection activeCell="V55" sqref="V55"/>
    </sheetView>
  </sheetViews>
  <sheetFormatPr defaultRowHeight="12" x14ac:dyDescent="0.2"/>
  <cols>
    <col min="1" max="1" width="5.42578125" style="53" customWidth="1"/>
    <col min="2" max="2" width="53.28515625" style="53" customWidth="1"/>
    <col min="3" max="3" width="14.42578125" style="53" customWidth="1"/>
    <col min="4" max="7" width="12.7109375" style="53" customWidth="1"/>
    <col min="8" max="8" width="11.140625" style="53" customWidth="1"/>
    <col min="9" max="16384" width="9.140625" style="53"/>
  </cols>
  <sheetData>
    <row r="1" spans="1:14" x14ac:dyDescent="0.2">
      <c r="A1" s="69" t="s">
        <v>100</v>
      </c>
      <c r="B1" s="67"/>
    </row>
    <row r="2" spans="1:14" ht="30.75" customHeight="1" x14ac:dyDescent="0.2">
      <c r="A2" s="475" t="s">
        <v>139</v>
      </c>
      <c r="B2" s="475"/>
      <c r="C2" s="475"/>
      <c r="D2" s="475"/>
      <c r="E2" s="475"/>
      <c r="F2" s="475"/>
      <c r="G2" s="475"/>
      <c r="H2" s="488"/>
      <c r="I2" s="488"/>
      <c r="J2" s="488"/>
      <c r="K2" s="488"/>
      <c r="L2" s="488"/>
      <c r="M2" s="488"/>
      <c r="N2" s="488"/>
    </row>
    <row r="3" spans="1:14" ht="11.25" customHeight="1" thickBot="1" x14ac:dyDescent="0.25">
      <c r="A3" s="474"/>
      <c r="B3" s="474"/>
      <c r="C3" s="474"/>
    </row>
    <row r="4" spans="1:14" ht="14.25" customHeight="1" x14ac:dyDescent="0.2">
      <c r="A4" s="49"/>
      <c r="B4" s="161"/>
      <c r="C4" s="479" t="s">
        <v>86</v>
      </c>
      <c r="D4" s="479"/>
      <c r="E4" s="479"/>
      <c r="F4" s="479"/>
      <c r="G4" s="479"/>
      <c r="H4" s="480"/>
    </row>
    <row r="5" spans="1:14" ht="13.5" customHeight="1" x14ac:dyDescent="0.2">
      <c r="A5" s="364" t="s">
        <v>12</v>
      </c>
      <c r="B5" s="386" t="s">
        <v>62</v>
      </c>
      <c r="C5" s="487" t="s">
        <v>87</v>
      </c>
      <c r="D5" s="483"/>
      <c r="E5" s="484" t="s">
        <v>88</v>
      </c>
      <c r="F5" s="483"/>
      <c r="G5" s="485" t="s">
        <v>35</v>
      </c>
      <c r="H5" s="476" t="s">
        <v>43</v>
      </c>
    </row>
    <row r="6" spans="1:14" ht="24" customHeight="1" thickBot="1" x14ac:dyDescent="0.25">
      <c r="A6" s="365"/>
      <c r="B6" s="387"/>
      <c r="C6" s="366" t="s">
        <v>89</v>
      </c>
      <c r="D6" s="335" t="s">
        <v>90</v>
      </c>
      <c r="E6" s="335" t="s">
        <v>90</v>
      </c>
      <c r="F6" s="336" t="s">
        <v>91</v>
      </c>
      <c r="G6" s="486"/>
      <c r="H6" s="477"/>
    </row>
    <row r="7" spans="1:14" ht="14.25" customHeight="1" x14ac:dyDescent="0.2">
      <c r="A7" s="367">
        <v>1</v>
      </c>
      <c r="B7" s="388" t="s">
        <v>63</v>
      </c>
      <c r="C7" s="339">
        <v>0</v>
      </c>
      <c r="D7" s="340">
        <v>0</v>
      </c>
      <c r="E7" s="114">
        <v>0</v>
      </c>
      <c r="F7" s="114">
        <v>80</v>
      </c>
      <c r="G7" s="340">
        <v>80</v>
      </c>
      <c r="H7" s="378">
        <v>9.8328416912487702E-3</v>
      </c>
    </row>
    <row r="8" spans="1:14" ht="14.25" customHeight="1" x14ac:dyDescent="0.2">
      <c r="A8" s="346">
        <v>2</v>
      </c>
      <c r="B8" s="389" t="s">
        <v>64</v>
      </c>
      <c r="C8" s="203">
        <v>0</v>
      </c>
      <c r="D8" s="109">
        <v>0</v>
      </c>
      <c r="E8" s="113">
        <v>0</v>
      </c>
      <c r="F8" s="113">
        <v>14</v>
      </c>
      <c r="G8" s="109">
        <v>14</v>
      </c>
      <c r="H8" s="379">
        <v>1.720747295968535E-3</v>
      </c>
    </row>
    <row r="9" spans="1:14" ht="12.75" customHeight="1" x14ac:dyDescent="0.2">
      <c r="A9" s="346">
        <v>3</v>
      </c>
      <c r="B9" s="389" t="s">
        <v>65</v>
      </c>
      <c r="C9" s="203">
        <v>0</v>
      </c>
      <c r="D9" s="109">
        <v>0</v>
      </c>
      <c r="E9" s="113">
        <v>0</v>
      </c>
      <c r="F9" s="113">
        <v>533</v>
      </c>
      <c r="G9" s="109">
        <v>533</v>
      </c>
      <c r="H9" s="379">
        <v>6.5511307767944935E-2</v>
      </c>
    </row>
    <row r="10" spans="1:14" ht="15" customHeight="1" x14ac:dyDescent="0.2">
      <c r="A10" s="346">
        <v>4</v>
      </c>
      <c r="B10" s="389" t="s">
        <v>66</v>
      </c>
      <c r="C10" s="166">
        <v>0</v>
      </c>
      <c r="D10" s="120">
        <v>0</v>
      </c>
      <c r="E10" s="121">
        <v>0</v>
      </c>
      <c r="F10" s="113">
        <v>3</v>
      </c>
      <c r="G10" s="109">
        <v>3</v>
      </c>
      <c r="H10" s="379">
        <v>3.687315634218289E-4</v>
      </c>
    </row>
    <row r="11" spans="1:14" ht="24" customHeight="1" x14ac:dyDescent="0.2">
      <c r="A11" s="346">
        <v>5</v>
      </c>
      <c r="B11" s="389" t="s">
        <v>67</v>
      </c>
      <c r="C11" s="203">
        <v>0</v>
      </c>
      <c r="D11" s="109">
        <v>0</v>
      </c>
      <c r="E11" s="113">
        <v>0</v>
      </c>
      <c r="F11" s="113">
        <v>27</v>
      </c>
      <c r="G11" s="109">
        <v>27</v>
      </c>
      <c r="H11" s="379">
        <v>3.3185840707964601E-3</v>
      </c>
    </row>
    <row r="12" spans="1:14" ht="12.75" customHeight="1" x14ac:dyDescent="0.2">
      <c r="A12" s="346">
        <v>6</v>
      </c>
      <c r="B12" s="389" t="s">
        <v>68</v>
      </c>
      <c r="C12" s="166">
        <v>0</v>
      </c>
      <c r="D12" s="109">
        <v>0</v>
      </c>
      <c r="E12" s="113">
        <v>1</v>
      </c>
      <c r="F12" s="113">
        <v>650</v>
      </c>
      <c r="G12" s="109">
        <v>651</v>
      </c>
      <c r="H12" s="379">
        <v>8.0014749262536877E-2</v>
      </c>
    </row>
    <row r="13" spans="1:14" ht="24" customHeight="1" x14ac:dyDescent="0.2">
      <c r="A13" s="346">
        <v>7</v>
      </c>
      <c r="B13" s="389" t="s">
        <v>69</v>
      </c>
      <c r="C13" s="166">
        <v>0</v>
      </c>
      <c r="D13" s="109">
        <v>0</v>
      </c>
      <c r="E13" s="113">
        <v>0</v>
      </c>
      <c r="F13" s="113">
        <v>1457</v>
      </c>
      <c r="G13" s="109">
        <v>1457</v>
      </c>
      <c r="H13" s="379">
        <v>0.17908062930186824</v>
      </c>
    </row>
    <row r="14" spans="1:14" ht="14.25" customHeight="1" x14ac:dyDescent="0.2">
      <c r="A14" s="346">
        <v>8</v>
      </c>
      <c r="B14" s="389" t="s">
        <v>70</v>
      </c>
      <c r="C14" s="166">
        <v>0</v>
      </c>
      <c r="D14" s="109">
        <v>0</v>
      </c>
      <c r="E14" s="109">
        <v>0</v>
      </c>
      <c r="F14" s="113">
        <v>231</v>
      </c>
      <c r="G14" s="109">
        <v>231</v>
      </c>
      <c r="H14" s="379">
        <v>2.8392330383480827E-2</v>
      </c>
    </row>
    <row r="15" spans="1:14" ht="24" customHeight="1" x14ac:dyDescent="0.2">
      <c r="A15" s="346">
        <v>9</v>
      </c>
      <c r="B15" s="389" t="s">
        <v>71</v>
      </c>
      <c r="C15" s="203">
        <v>0</v>
      </c>
      <c r="D15" s="109">
        <v>0</v>
      </c>
      <c r="E15" s="109">
        <v>73</v>
      </c>
      <c r="F15" s="113">
        <v>719</v>
      </c>
      <c r="G15" s="109">
        <v>792</v>
      </c>
      <c r="H15" s="379">
        <v>9.7345132743362831E-2</v>
      </c>
    </row>
    <row r="16" spans="1:14" ht="15" customHeight="1" x14ac:dyDescent="0.2">
      <c r="A16" s="346">
        <v>10</v>
      </c>
      <c r="B16" s="389" t="s">
        <v>72</v>
      </c>
      <c r="C16" s="203">
        <v>0</v>
      </c>
      <c r="D16" s="109">
        <v>0</v>
      </c>
      <c r="E16" s="113">
        <v>0</v>
      </c>
      <c r="F16" s="113">
        <v>244</v>
      </c>
      <c r="G16" s="109">
        <v>244</v>
      </c>
      <c r="H16" s="379">
        <v>2.999016715830875E-2</v>
      </c>
    </row>
    <row r="17" spans="1:8" ht="15" customHeight="1" x14ac:dyDescent="0.2">
      <c r="A17" s="346">
        <v>11</v>
      </c>
      <c r="B17" s="389" t="s">
        <v>73</v>
      </c>
      <c r="C17" s="203">
        <v>0</v>
      </c>
      <c r="D17" s="109">
        <v>0</v>
      </c>
      <c r="E17" s="113">
        <v>0</v>
      </c>
      <c r="F17" s="113">
        <v>462</v>
      </c>
      <c r="G17" s="109">
        <v>462</v>
      </c>
      <c r="H17" s="379">
        <v>5.6784660766961655E-2</v>
      </c>
    </row>
    <row r="18" spans="1:8" ht="15" customHeight="1" x14ac:dyDescent="0.2">
      <c r="A18" s="346">
        <v>12</v>
      </c>
      <c r="B18" s="389" t="s">
        <v>74</v>
      </c>
      <c r="C18" s="203">
        <v>0</v>
      </c>
      <c r="D18" s="109">
        <v>0</v>
      </c>
      <c r="E18" s="113">
        <v>0</v>
      </c>
      <c r="F18" s="113">
        <v>55</v>
      </c>
      <c r="G18" s="109">
        <v>55</v>
      </c>
      <c r="H18" s="379">
        <v>6.7600786627335296E-3</v>
      </c>
    </row>
    <row r="19" spans="1:8" ht="15" customHeight="1" x14ac:dyDescent="0.2">
      <c r="A19" s="346">
        <v>13</v>
      </c>
      <c r="B19" s="389" t="s">
        <v>75</v>
      </c>
      <c r="C19" s="203">
        <v>0</v>
      </c>
      <c r="D19" s="109">
        <v>0</v>
      </c>
      <c r="E19" s="113">
        <v>0</v>
      </c>
      <c r="F19" s="113">
        <v>548</v>
      </c>
      <c r="G19" s="109">
        <v>548</v>
      </c>
      <c r="H19" s="379">
        <v>6.7354965585054077E-2</v>
      </c>
    </row>
    <row r="20" spans="1:8" ht="14.25" customHeight="1" x14ac:dyDescent="0.2">
      <c r="A20" s="346">
        <v>14</v>
      </c>
      <c r="B20" s="389" t="s">
        <v>76</v>
      </c>
      <c r="C20" s="203">
        <v>0</v>
      </c>
      <c r="D20" s="109">
        <v>0</v>
      </c>
      <c r="E20" s="113">
        <v>0</v>
      </c>
      <c r="F20" s="113">
        <v>283</v>
      </c>
      <c r="G20" s="109">
        <v>283</v>
      </c>
      <c r="H20" s="379">
        <v>3.4783677482792527E-2</v>
      </c>
    </row>
    <row r="21" spans="1:8" ht="13.5" customHeight="1" x14ac:dyDescent="0.2">
      <c r="A21" s="368">
        <v>15</v>
      </c>
      <c r="B21" s="389" t="s">
        <v>77</v>
      </c>
      <c r="C21" s="203">
        <v>0</v>
      </c>
      <c r="D21" s="109">
        <v>0</v>
      </c>
      <c r="E21" s="113">
        <v>0</v>
      </c>
      <c r="F21" s="113">
        <v>396</v>
      </c>
      <c r="G21" s="109">
        <v>396</v>
      </c>
      <c r="H21" s="379">
        <v>4.8672566371681415E-2</v>
      </c>
    </row>
    <row r="22" spans="1:8" ht="15" customHeight="1" x14ac:dyDescent="0.2">
      <c r="A22" s="346">
        <v>16</v>
      </c>
      <c r="B22" s="389" t="s">
        <v>78</v>
      </c>
      <c r="C22" s="203">
        <v>0</v>
      </c>
      <c r="D22" s="109">
        <v>0</v>
      </c>
      <c r="E22" s="113">
        <v>0</v>
      </c>
      <c r="F22" s="113">
        <v>387</v>
      </c>
      <c r="G22" s="109">
        <v>387</v>
      </c>
      <c r="H22" s="379">
        <v>4.7566371681415927E-2</v>
      </c>
    </row>
    <row r="23" spans="1:8" ht="24" customHeight="1" x14ac:dyDescent="0.2">
      <c r="A23" s="368">
        <v>17</v>
      </c>
      <c r="B23" s="389" t="s">
        <v>79</v>
      </c>
      <c r="C23" s="203">
        <v>0</v>
      </c>
      <c r="D23" s="109">
        <v>0</v>
      </c>
      <c r="E23" s="113">
        <v>0</v>
      </c>
      <c r="F23" s="113">
        <v>221</v>
      </c>
      <c r="G23" s="109">
        <v>221</v>
      </c>
      <c r="H23" s="379">
        <v>2.7163225172074729E-2</v>
      </c>
    </row>
    <row r="24" spans="1:8" ht="17.25" customHeight="1" x14ac:dyDescent="0.2">
      <c r="A24" s="346">
        <v>18</v>
      </c>
      <c r="B24" s="389" t="s">
        <v>80</v>
      </c>
      <c r="C24" s="203">
        <v>0</v>
      </c>
      <c r="D24" s="109">
        <v>0</v>
      </c>
      <c r="E24" s="113">
        <v>0</v>
      </c>
      <c r="F24" s="113">
        <v>157</v>
      </c>
      <c r="G24" s="109">
        <v>157</v>
      </c>
      <c r="H24" s="379">
        <v>1.9296951819075713E-2</v>
      </c>
    </row>
    <row r="25" spans="1:8" ht="15.75" customHeight="1" x14ac:dyDescent="0.2">
      <c r="A25" s="346">
        <v>19</v>
      </c>
      <c r="B25" s="389" t="s">
        <v>81</v>
      </c>
      <c r="C25" s="203">
        <v>0</v>
      </c>
      <c r="D25" s="109">
        <v>0</v>
      </c>
      <c r="E25" s="113">
        <v>0</v>
      </c>
      <c r="F25" s="113">
        <v>209</v>
      </c>
      <c r="G25" s="109">
        <v>209</v>
      </c>
      <c r="H25" s="379">
        <v>2.5688298918387413E-2</v>
      </c>
    </row>
    <row r="26" spans="1:8" ht="24" customHeight="1" x14ac:dyDescent="0.2">
      <c r="A26" s="368">
        <v>20</v>
      </c>
      <c r="B26" s="389" t="s">
        <v>82</v>
      </c>
      <c r="C26" s="203">
        <v>0</v>
      </c>
      <c r="D26" s="109">
        <v>0</v>
      </c>
      <c r="E26" s="113">
        <v>0</v>
      </c>
      <c r="F26" s="113">
        <v>6</v>
      </c>
      <c r="G26" s="124">
        <v>6</v>
      </c>
      <c r="H26" s="379">
        <v>7.3746312684365781E-4</v>
      </c>
    </row>
    <row r="27" spans="1:8" ht="16.5" customHeight="1" x14ac:dyDescent="0.2">
      <c r="A27" s="346">
        <v>21</v>
      </c>
      <c r="B27" s="389" t="s">
        <v>83</v>
      </c>
      <c r="C27" s="203">
        <v>0</v>
      </c>
      <c r="D27" s="109">
        <v>0</v>
      </c>
      <c r="E27" s="113">
        <v>0</v>
      </c>
      <c r="F27" s="113">
        <v>4</v>
      </c>
      <c r="G27" s="109">
        <v>4</v>
      </c>
      <c r="H27" s="379">
        <v>4.9164208456243857E-4</v>
      </c>
    </row>
    <row r="28" spans="1:8" ht="14.25" customHeight="1" x14ac:dyDescent="0.2">
      <c r="A28" s="346">
        <v>22</v>
      </c>
      <c r="B28" s="390" t="s">
        <v>84</v>
      </c>
      <c r="C28" s="203">
        <v>0</v>
      </c>
      <c r="D28" s="109">
        <v>0</v>
      </c>
      <c r="E28" s="113">
        <v>0</v>
      </c>
      <c r="F28" s="113">
        <v>1369</v>
      </c>
      <c r="G28" s="109">
        <v>1369</v>
      </c>
      <c r="H28" s="379">
        <v>0.1682645034414946</v>
      </c>
    </row>
    <row r="29" spans="1:8" ht="15" customHeight="1" thickBot="1" x14ac:dyDescent="0.25">
      <c r="A29" s="391">
        <v>23</v>
      </c>
      <c r="B29" s="392" t="s">
        <v>85</v>
      </c>
      <c r="C29" s="393">
        <v>0</v>
      </c>
      <c r="D29" s="110">
        <v>0</v>
      </c>
      <c r="E29" s="394">
        <v>0</v>
      </c>
      <c r="F29" s="394">
        <v>7</v>
      </c>
      <c r="G29" s="110">
        <v>7</v>
      </c>
      <c r="H29" s="383">
        <v>8.6037364798426748E-4</v>
      </c>
    </row>
    <row r="30" spans="1:8" ht="24" customHeight="1" thickBot="1" x14ac:dyDescent="0.25">
      <c r="A30" s="395"/>
      <c r="B30" s="396" t="s">
        <v>35</v>
      </c>
      <c r="C30" s="397">
        <v>0</v>
      </c>
      <c r="D30" s="398">
        <v>0</v>
      </c>
      <c r="E30" s="398">
        <v>74</v>
      </c>
      <c r="F30" s="398">
        <v>8062</v>
      </c>
      <c r="G30" s="399">
        <v>8136</v>
      </c>
      <c r="H30" s="384">
        <v>1</v>
      </c>
    </row>
    <row r="31" spans="1:8" x14ac:dyDescent="0.2">
      <c r="A31" s="82"/>
      <c r="B31" s="68"/>
      <c r="C31" s="358"/>
      <c r="D31" s="358"/>
      <c r="E31" s="358"/>
      <c r="F31" s="358"/>
      <c r="G31" s="358"/>
    </row>
    <row r="32" spans="1:8" x14ac:dyDescent="0.2">
      <c r="G32" s="66" t="s">
        <v>38</v>
      </c>
    </row>
    <row r="33" spans="1:7" x14ac:dyDescent="0.2">
      <c r="A33" s="481">
        <v>45040</v>
      </c>
      <c r="B33" s="481"/>
      <c r="G33" s="66" t="s">
        <v>39</v>
      </c>
    </row>
    <row r="34" spans="1:7" x14ac:dyDescent="0.2">
      <c r="B34" s="81"/>
    </row>
  </sheetData>
  <mergeCells count="9">
    <mergeCell ref="H5:H6"/>
    <mergeCell ref="C4:H4"/>
    <mergeCell ref="A33:B33"/>
    <mergeCell ref="H2:N2"/>
    <mergeCell ref="A3:C3"/>
    <mergeCell ref="C5:D5"/>
    <mergeCell ref="E5:F5"/>
    <mergeCell ref="G5:G6"/>
    <mergeCell ref="A2:G2"/>
  </mergeCells>
  <pageMargins left="0.70866141732283472" right="0.70866141732283472" top="0.35433070866141736" bottom="0.15748031496062992" header="0.31496062992125984" footer="0.31496062992125984"/>
  <pageSetup paperSize="9" scale="7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4"/>
  <sheetViews>
    <sheetView zoomScale="55" zoomScaleNormal="55" workbookViewId="0">
      <selection activeCell="U58" sqref="U58"/>
    </sheetView>
  </sheetViews>
  <sheetFormatPr defaultRowHeight="12" x14ac:dyDescent="0.2"/>
  <cols>
    <col min="1" max="1" width="5.42578125" style="53" customWidth="1"/>
    <col min="2" max="2" width="53.42578125" style="53" customWidth="1"/>
    <col min="3" max="3" width="14.28515625" style="53" customWidth="1"/>
    <col min="4" max="7" width="12.7109375" style="53" customWidth="1"/>
    <col min="8" max="8" width="12.28515625" style="53" customWidth="1"/>
    <col min="9" max="16384" width="9.140625" style="53"/>
  </cols>
  <sheetData>
    <row r="1" spans="1:14" x14ac:dyDescent="0.2">
      <c r="A1" s="69" t="s">
        <v>101</v>
      </c>
      <c r="B1" s="67"/>
    </row>
    <row r="2" spans="1:14" ht="30.75" customHeight="1" x14ac:dyDescent="0.2">
      <c r="A2" s="475" t="s">
        <v>140</v>
      </c>
      <c r="B2" s="475"/>
      <c r="C2" s="475"/>
      <c r="D2" s="475"/>
      <c r="E2" s="475"/>
      <c r="F2" s="475"/>
      <c r="G2" s="475"/>
      <c r="H2" s="488"/>
      <c r="I2" s="488"/>
      <c r="J2" s="488"/>
      <c r="K2" s="488"/>
      <c r="L2" s="488"/>
      <c r="M2" s="488"/>
      <c r="N2" s="488"/>
    </row>
    <row r="3" spans="1:14" ht="11.25" customHeight="1" thickBot="1" x14ac:dyDescent="0.25">
      <c r="A3" s="474"/>
      <c r="B3" s="474"/>
      <c r="C3" s="474"/>
    </row>
    <row r="4" spans="1:14" ht="14.25" customHeight="1" x14ac:dyDescent="0.2">
      <c r="A4" s="49"/>
      <c r="B4" s="161"/>
      <c r="C4" s="478" t="s">
        <v>86</v>
      </c>
      <c r="D4" s="479"/>
      <c r="E4" s="479"/>
      <c r="F4" s="479"/>
      <c r="G4" s="479"/>
      <c r="H4" s="480"/>
    </row>
    <row r="5" spans="1:14" ht="13.5" customHeight="1" x14ac:dyDescent="0.2">
      <c r="A5" s="364" t="s">
        <v>12</v>
      </c>
      <c r="B5" s="386" t="s">
        <v>62</v>
      </c>
      <c r="C5" s="482" t="s">
        <v>87</v>
      </c>
      <c r="D5" s="483"/>
      <c r="E5" s="484" t="s">
        <v>88</v>
      </c>
      <c r="F5" s="483"/>
      <c r="G5" s="485" t="s">
        <v>35</v>
      </c>
      <c r="H5" s="476" t="s">
        <v>43</v>
      </c>
    </row>
    <row r="6" spans="1:14" ht="24" customHeight="1" thickBot="1" x14ac:dyDescent="0.25">
      <c r="A6" s="334"/>
      <c r="B6" s="400"/>
      <c r="C6" s="269" t="s">
        <v>89</v>
      </c>
      <c r="D6" s="335" t="s">
        <v>90</v>
      </c>
      <c r="E6" s="335" t="s">
        <v>90</v>
      </c>
      <c r="F6" s="336" t="s">
        <v>91</v>
      </c>
      <c r="G6" s="486"/>
      <c r="H6" s="477"/>
    </row>
    <row r="7" spans="1:14" ht="14.25" customHeight="1" x14ac:dyDescent="0.2">
      <c r="A7" s="401">
        <v>1</v>
      </c>
      <c r="B7" s="402" t="s">
        <v>63</v>
      </c>
      <c r="C7" s="339">
        <v>0</v>
      </c>
      <c r="D7" s="340">
        <v>0</v>
      </c>
      <c r="E7" s="114">
        <v>0</v>
      </c>
      <c r="F7" s="114">
        <v>67</v>
      </c>
      <c r="G7" s="182">
        <v>67</v>
      </c>
      <c r="H7" s="381">
        <v>4.4756179024716099E-3</v>
      </c>
    </row>
    <row r="8" spans="1:14" ht="14.25" customHeight="1" x14ac:dyDescent="0.2">
      <c r="A8" s="346">
        <v>2</v>
      </c>
      <c r="B8" s="389" t="s">
        <v>64</v>
      </c>
      <c r="C8" s="203">
        <v>0</v>
      </c>
      <c r="D8" s="109">
        <v>0</v>
      </c>
      <c r="E8" s="113">
        <v>0</v>
      </c>
      <c r="F8" s="113">
        <v>15</v>
      </c>
      <c r="G8" s="158">
        <v>15</v>
      </c>
      <c r="H8" s="379">
        <v>1.002004008016032E-3</v>
      </c>
    </row>
    <row r="9" spans="1:14" ht="12.75" customHeight="1" x14ac:dyDescent="0.2">
      <c r="A9" s="346">
        <v>3</v>
      </c>
      <c r="B9" s="389" t="s">
        <v>65</v>
      </c>
      <c r="C9" s="203">
        <v>13</v>
      </c>
      <c r="D9" s="109">
        <v>0</v>
      </c>
      <c r="E9" s="113">
        <v>0</v>
      </c>
      <c r="F9" s="113">
        <v>579</v>
      </c>
      <c r="G9" s="158">
        <v>592</v>
      </c>
      <c r="H9" s="379">
        <v>3.9545758183032735E-2</v>
      </c>
    </row>
    <row r="10" spans="1:14" ht="15" customHeight="1" x14ac:dyDescent="0.2">
      <c r="A10" s="346">
        <v>4</v>
      </c>
      <c r="B10" s="389" t="s">
        <v>66</v>
      </c>
      <c r="C10" s="166">
        <v>0</v>
      </c>
      <c r="D10" s="120">
        <v>0</v>
      </c>
      <c r="E10" s="121">
        <v>0</v>
      </c>
      <c r="F10" s="113">
        <v>4</v>
      </c>
      <c r="G10" s="158">
        <v>4</v>
      </c>
      <c r="H10" s="379">
        <v>2.6720106880427522E-4</v>
      </c>
    </row>
    <row r="11" spans="1:14" ht="24" customHeight="1" x14ac:dyDescent="0.2">
      <c r="A11" s="346">
        <v>5</v>
      </c>
      <c r="B11" s="389" t="s">
        <v>67</v>
      </c>
      <c r="C11" s="203">
        <v>0</v>
      </c>
      <c r="D11" s="109">
        <v>0</v>
      </c>
      <c r="E11" s="113">
        <v>0</v>
      </c>
      <c r="F11" s="113">
        <v>28</v>
      </c>
      <c r="G11" s="158">
        <v>28</v>
      </c>
      <c r="H11" s="379">
        <v>1.8704074816299266E-3</v>
      </c>
    </row>
    <row r="12" spans="1:14" ht="12.75" customHeight="1" x14ac:dyDescent="0.2">
      <c r="A12" s="346">
        <v>6</v>
      </c>
      <c r="B12" s="389" t="s">
        <v>68</v>
      </c>
      <c r="C12" s="166">
        <v>0</v>
      </c>
      <c r="D12" s="109">
        <v>1</v>
      </c>
      <c r="E12" s="113">
        <v>1</v>
      </c>
      <c r="F12" s="113">
        <v>694</v>
      </c>
      <c r="G12" s="158">
        <v>696</v>
      </c>
      <c r="H12" s="379">
        <v>4.6492985971943887E-2</v>
      </c>
    </row>
    <row r="13" spans="1:14" ht="24" customHeight="1" x14ac:dyDescent="0.2">
      <c r="A13" s="346">
        <v>7</v>
      </c>
      <c r="B13" s="389" t="s">
        <v>69</v>
      </c>
      <c r="C13" s="166">
        <v>0</v>
      </c>
      <c r="D13" s="109">
        <v>174</v>
      </c>
      <c r="E13" s="113">
        <v>4</v>
      </c>
      <c r="F13" s="113">
        <v>1583</v>
      </c>
      <c r="G13" s="158">
        <v>1761</v>
      </c>
      <c r="H13" s="379">
        <v>0.11763527054108217</v>
      </c>
    </row>
    <row r="14" spans="1:14" ht="14.25" customHeight="1" x14ac:dyDescent="0.2">
      <c r="A14" s="346">
        <v>8</v>
      </c>
      <c r="B14" s="389" t="s">
        <v>70</v>
      </c>
      <c r="C14" s="166">
        <v>0</v>
      </c>
      <c r="D14" s="109">
        <v>74</v>
      </c>
      <c r="E14" s="109">
        <v>1</v>
      </c>
      <c r="F14" s="113">
        <v>334</v>
      </c>
      <c r="G14" s="158">
        <v>409</v>
      </c>
      <c r="H14" s="379">
        <v>2.7321309285237141E-2</v>
      </c>
    </row>
    <row r="15" spans="1:14" ht="24" customHeight="1" x14ac:dyDescent="0.2">
      <c r="A15" s="346">
        <v>9</v>
      </c>
      <c r="B15" s="389" t="s">
        <v>71</v>
      </c>
      <c r="C15" s="203">
        <v>0</v>
      </c>
      <c r="D15" s="109">
        <v>3479</v>
      </c>
      <c r="E15" s="109">
        <v>1330</v>
      </c>
      <c r="F15" s="113">
        <v>1820</v>
      </c>
      <c r="G15" s="158">
        <v>6629</v>
      </c>
      <c r="H15" s="379">
        <v>0.4428189712758851</v>
      </c>
    </row>
    <row r="16" spans="1:14" ht="15" customHeight="1" x14ac:dyDescent="0.2">
      <c r="A16" s="346">
        <v>10</v>
      </c>
      <c r="B16" s="389" t="s">
        <v>72</v>
      </c>
      <c r="C16" s="203">
        <v>0</v>
      </c>
      <c r="D16" s="109">
        <v>0</v>
      </c>
      <c r="E16" s="113">
        <v>0</v>
      </c>
      <c r="F16" s="113">
        <v>246</v>
      </c>
      <c r="G16" s="158">
        <v>246</v>
      </c>
      <c r="H16" s="379">
        <v>1.6432865731462926E-2</v>
      </c>
    </row>
    <row r="17" spans="1:8" ht="15" customHeight="1" x14ac:dyDescent="0.2">
      <c r="A17" s="346">
        <v>11</v>
      </c>
      <c r="B17" s="389" t="s">
        <v>73</v>
      </c>
      <c r="C17" s="203">
        <v>0</v>
      </c>
      <c r="D17" s="109">
        <v>1</v>
      </c>
      <c r="E17" s="113">
        <v>0</v>
      </c>
      <c r="F17" s="113">
        <v>546</v>
      </c>
      <c r="G17" s="158">
        <v>547</v>
      </c>
      <c r="H17" s="379">
        <v>3.6539746158984636E-2</v>
      </c>
    </row>
    <row r="18" spans="1:8" ht="15" customHeight="1" x14ac:dyDescent="0.2">
      <c r="A18" s="346">
        <v>12</v>
      </c>
      <c r="B18" s="389" t="s">
        <v>74</v>
      </c>
      <c r="C18" s="203">
        <v>0</v>
      </c>
      <c r="D18" s="109">
        <v>3</v>
      </c>
      <c r="E18" s="113">
        <v>0</v>
      </c>
      <c r="F18" s="113">
        <v>75</v>
      </c>
      <c r="G18" s="158">
        <v>78</v>
      </c>
      <c r="H18" s="379">
        <v>5.2104208416833666E-3</v>
      </c>
    </row>
    <row r="19" spans="1:8" ht="15" customHeight="1" x14ac:dyDescent="0.2">
      <c r="A19" s="346">
        <v>13</v>
      </c>
      <c r="B19" s="389" t="s">
        <v>75</v>
      </c>
      <c r="C19" s="203">
        <v>0</v>
      </c>
      <c r="D19" s="109">
        <v>0</v>
      </c>
      <c r="E19" s="113">
        <v>0</v>
      </c>
      <c r="F19" s="113">
        <v>603</v>
      </c>
      <c r="G19" s="158">
        <v>603</v>
      </c>
      <c r="H19" s="379">
        <v>4.0280561122244492E-2</v>
      </c>
    </row>
    <row r="20" spans="1:8" ht="14.25" customHeight="1" x14ac:dyDescent="0.2">
      <c r="A20" s="346">
        <v>14</v>
      </c>
      <c r="B20" s="389" t="s">
        <v>76</v>
      </c>
      <c r="C20" s="203">
        <v>0</v>
      </c>
      <c r="D20" s="109">
        <v>68</v>
      </c>
      <c r="E20" s="113">
        <v>0</v>
      </c>
      <c r="F20" s="113">
        <v>435</v>
      </c>
      <c r="G20" s="158">
        <v>503</v>
      </c>
      <c r="H20" s="379">
        <v>3.3600534402137609E-2</v>
      </c>
    </row>
    <row r="21" spans="1:8" ht="13.5" customHeight="1" x14ac:dyDescent="0.2">
      <c r="A21" s="368">
        <v>15</v>
      </c>
      <c r="B21" s="389" t="s">
        <v>77</v>
      </c>
      <c r="C21" s="203">
        <v>0</v>
      </c>
      <c r="D21" s="109">
        <v>0</v>
      </c>
      <c r="E21" s="113">
        <v>0</v>
      </c>
      <c r="F21" s="113">
        <v>339</v>
      </c>
      <c r="G21" s="158">
        <v>339</v>
      </c>
      <c r="H21" s="379">
        <v>2.2645290581162325E-2</v>
      </c>
    </row>
    <row r="22" spans="1:8" ht="15" customHeight="1" x14ac:dyDescent="0.2">
      <c r="A22" s="346">
        <v>16</v>
      </c>
      <c r="B22" s="389" t="s">
        <v>78</v>
      </c>
      <c r="C22" s="203">
        <v>0</v>
      </c>
      <c r="D22" s="109">
        <v>18</v>
      </c>
      <c r="E22" s="113">
        <v>0</v>
      </c>
      <c r="F22" s="113">
        <v>275</v>
      </c>
      <c r="G22" s="158">
        <v>293</v>
      </c>
      <c r="H22" s="379">
        <v>1.957247828991316E-2</v>
      </c>
    </row>
    <row r="23" spans="1:8" ht="24" customHeight="1" x14ac:dyDescent="0.2">
      <c r="A23" s="368">
        <v>17</v>
      </c>
      <c r="B23" s="389" t="s">
        <v>79</v>
      </c>
      <c r="C23" s="203">
        <v>0</v>
      </c>
      <c r="D23" s="109">
        <v>0</v>
      </c>
      <c r="E23" s="113">
        <v>0</v>
      </c>
      <c r="F23" s="113">
        <v>208</v>
      </c>
      <c r="G23" s="158">
        <v>208</v>
      </c>
      <c r="H23" s="379">
        <v>1.3894455577822311E-2</v>
      </c>
    </row>
    <row r="24" spans="1:8" ht="17.25" customHeight="1" x14ac:dyDescent="0.2">
      <c r="A24" s="346">
        <v>18</v>
      </c>
      <c r="B24" s="389" t="s">
        <v>80</v>
      </c>
      <c r="C24" s="203">
        <v>0</v>
      </c>
      <c r="D24" s="109">
        <v>68</v>
      </c>
      <c r="E24" s="113">
        <v>0</v>
      </c>
      <c r="F24" s="113">
        <v>222</v>
      </c>
      <c r="G24" s="158">
        <v>290</v>
      </c>
      <c r="H24" s="379">
        <v>1.9372077488309953E-2</v>
      </c>
    </row>
    <row r="25" spans="1:8" ht="15.75" customHeight="1" x14ac:dyDescent="0.2">
      <c r="A25" s="346">
        <v>19</v>
      </c>
      <c r="B25" s="389" t="s">
        <v>81</v>
      </c>
      <c r="C25" s="203">
        <v>0</v>
      </c>
      <c r="D25" s="109">
        <v>15</v>
      </c>
      <c r="E25" s="113">
        <v>1</v>
      </c>
      <c r="F25" s="113">
        <v>219</v>
      </c>
      <c r="G25" s="158">
        <v>235</v>
      </c>
      <c r="H25" s="379">
        <v>1.569806279225117E-2</v>
      </c>
    </row>
    <row r="26" spans="1:8" ht="24" customHeight="1" x14ac:dyDescent="0.2">
      <c r="A26" s="368">
        <v>20</v>
      </c>
      <c r="B26" s="389" t="s">
        <v>82</v>
      </c>
      <c r="C26" s="203">
        <v>0</v>
      </c>
      <c r="D26" s="109">
        <v>0</v>
      </c>
      <c r="E26" s="113">
        <v>0</v>
      </c>
      <c r="F26" s="113">
        <v>6</v>
      </c>
      <c r="G26" s="382">
        <v>6</v>
      </c>
      <c r="H26" s="379">
        <v>4.0080160320641282E-4</v>
      </c>
    </row>
    <row r="27" spans="1:8" ht="16.5" customHeight="1" x14ac:dyDescent="0.2">
      <c r="A27" s="346">
        <v>21</v>
      </c>
      <c r="B27" s="389" t="s">
        <v>83</v>
      </c>
      <c r="C27" s="203">
        <v>0</v>
      </c>
      <c r="D27" s="109">
        <v>0</v>
      </c>
      <c r="E27" s="113">
        <v>0</v>
      </c>
      <c r="F27" s="113">
        <v>6</v>
      </c>
      <c r="G27" s="158">
        <v>6</v>
      </c>
      <c r="H27" s="379">
        <v>4.0080160320641282E-4</v>
      </c>
    </row>
    <row r="28" spans="1:8" ht="14.25" customHeight="1" x14ac:dyDescent="0.2">
      <c r="A28" s="346">
        <v>22</v>
      </c>
      <c r="B28" s="390" t="s">
        <v>84</v>
      </c>
      <c r="C28" s="203">
        <v>0</v>
      </c>
      <c r="D28" s="109">
        <v>6</v>
      </c>
      <c r="E28" s="113">
        <v>3</v>
      </c>
      <c r="F28" s="113">
        <v>1405</v>
      </c>
      <c r="G28" s="158">
        <v>1414</v>
      </c>
      <c r="H28" s="379">
        <v>9.4455577822311287E-2</v>
      </c>
    </row>
    <row r="29" spans="1:8" ht="15" customHeight="1" thickBot="1" x14ac:dyDescent="0.25">
      <c r="A29" s="391">
        <v>23</v>
      </c>
      <c r="B29" s="392" t="s">
        <v>85</v>
      </c>
      <c r="C29" s="393">
        <v>0</v>
      </c>
      <c r="D29" s="110">
        <v>0</v>
      </c>
      <c r="E29" s="394">
        <v>0</v>
      </c>
      <c r="F29" s="394">
        <v>1</v>
      </c>
      <c r="G29" s="403">
        <v>1</v>
      </c>
      <c r="H29" s="385">
        <v>6.6800267201068804E-5</v>
      </c>
    </row>
    <row r="30" spans="1:8" ht="24" customHeight="1" thickBot="1" x14ac:dyDescent="0.25">
      <c r="A30" s="395"/>
      <c r="B30" s="396" t="s">
        <v>35</v>
      </c>
      <c r="C30" s="397">
        <v>13</v>
      </c>
      <c r="D30" s="398">
        <v>3907</v>
      </c>
      <c r="E30" s="398">
        <v>1340</v>
      </c>
      <c r="F30" s="398">
        <v>9710</v>
      </c>
      <c r="G30" s="399">
        <v>14970</v>
      </c>
      <c r="H30" s="384">
        <v>1</v>
      </c>
    </row>
    <row r="31" spans="1:8" x14ac:dyDescent="0.2">
      <c r="A31" s="82"/>
      <c r="B31" s="68"/>
      <c r="C31" s="358"/>
      <c r="D31" s="358"/>
      <c r="E31" s="358"/>
      <c r="F31" s="358"/>
      <c r="G31" s="358"/>
    </row>
    <row r="32" spans="1:8" x14ac:dyDescent="0.2">
      <c r="G32" s="66" t="s">
        <v>38</v>
      </c>
    </row>
    <row r="33" spans="1:7" x14ac:dyDescent="0.2">
      <c r="A33" s="481">
        <v>45040</v>
      </c>
      <c r="B33" s="481"/>
      <c r="G33" s="66" t="s">
        <v>39</v>
      </c>
    </row>
    <row r="34" spans="1:7" x14ac:dyDescent="0.2">
      <c r="B34" s="81"/>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4"/>
  <sheetViews>
    <sheetView tabSelected="1" topLeftCell="A4" zoomScale="70" zoomScaleNormal="70" workbookViewId="0">
      <selection activeCell="V57" sqref="V57"/>
    </sheetView>
  </sheetViews>
  <sheetFormatPr defaultRowHeight="12" x14ac:dyDescent="0.2"/>
  <cols>
    <col min="1" max="1" width="5.42578125" style="53" customWidth="1"/>
    <col min="2" max="2" width="52.7109375" style="53" customWidth="1"/>
    <col min="3" max="3" width="14.28515625" style="53" customWidth="1"/>
    <col min="4" max="7" width="12.7109375" style="53" customWidth="1"/>
    <col min="8" max="8" width="12.5703125" style="53" customWidth="1"/>
    <col min="9" max="16384" width="9.140625" style="53"/>
  </cols>
  <sheetData>
    <row r="1" spans="1:14" x14ac:dyDescent="0.2">
      <c r="A1" s="69" t="s">
        <v>102</v>
      </c>
      <c r="B1" s="67"/>
    </row>
    <row r="2" spans="1:14" ht="30.75" customHeight="1" x14ac:dyDescent="0.2">
      <c r="A2" s="475" t="s">
        <v>141</v>
      </c>
      <c r="B2" s="475"/>
      <c r="C2" s="475"/>
      <c r="D2" s="475"/>
      <c r="E2" s="475"/>
      <c r="F2" s="475"/>
      <c r="G2" s="475"/>
      <c r="H2" s="488"/>
      <c r="I2" s="488"/>
      <c r="J2" s="488"/>
      <c r="K2" s="488"/>
      <c r="L2" s="488"/>
      <c r="M2" s="488"/>
      <c r="N2" s="488"/>
    </row>
    <row r="3" spans="1:14" ht="11.25" customHeight="1" thickBot="1" x14ac:dyDescent="0.25">
      <c r="A3" s="474"/>
      <c r="B3" s="474"/>
      <c r="C3" s="474"/>
    </row>
    <row r="4" spans="1:14" ht="14.25" customHeight="1" x14ac:dyDescent="0.2">
      <c r="A4" s="49"/>
      <c r="B4" s="161"/>
      <c r="C4" s="479" t="s">
        <v>86</v>
      </c>
      <c r="D4" s="479"/>
      <c r="E4" s="479"/>
      <c r="F4" s="479"/>
      <c r="G4" s="479"/>
      <c r="H4" s="480"/>
    </row>
    <row r="5" spans="1:14" ht="13.5" customHeight="1" x14ac:dyDescent="0.2">
      <c r="A5" s="364" t="s">
        <v>12</v>
      </c>
      <c r="B5" s="386" t="s">
        <v>62</v>
      </c>
      <c r="C5" s="487" t="s">
        <v>87</v>
      </c>
      <c r="D5" s="483"/>
      <c r="E5" s="484" t="s">
        <v>88</v>
      </c>
      <c r="F5" s="483"/>
      <c r="G5" s="485" t="s">
        <v>35</v>
      </c>
      <c r="H5" s="476" t="s">
        <v>43</v>
      </c>
    </row>
    <row r="6" spans="1:14" ht="24" customHeight="1" thickBot="1" x14ac:dyDescent="0.25">
      <c r="A6" s="334"/>
      <c r="B6" s="400"/>
      <c r="C6" s="404" t="s">
        <v>89</v>
      </c>
      <c r="D6" s="405" t="s">
        <v>90</v>
      </c>
      <c r="E6" s="405" t="s">
        <v>90</v>
      </c>
      <c r="F6" s="406" t="s">
        <v>91</v>
      </c>
      <c r="G6" s="489"/>
      <c r="H6" s="477"/>
    </row>
    <row r="7" spans="1:14" ht="14.25" customHeight="1" x14ac:dyDescent="0.2">
      <c r="A7" s="401">
        <v>1</v>
      </c>
      <c r="B7" s="402" t="s">
        <v>63</v>
      </c>
      <c r="C7" s="407">
        <v>0</v>
      </c>
      <c r="D7" s="153">
        <v>0</v>
      </c>
      <c r="E7" s="112">
        <v>0</v>
      </c>
      <c r="F7" s="112">
        <v>57</v>
      </c>
      <c r="G7" s="408">
        <v>57</v>
      </c>
      <c r="H7" s="378">
        <v>2.9074215761285389E-3</v>
      </c>
    </row>
    <row r="8" spans="1:14" ht="14.25" customHeight="1" x14ac:dyDescent="0.2">
      <c r="A8" s="346">
        <v>2</v>
      </c>
      <c r="B8" s="389" t="s">
        <v>64</v>
      </c>
      <c r="C8" s="203">
        <v>0</v>
      </c>
      <c r="D8" s="109">
        <v>0</v>
      </c>
      <c r="E8" s="113">
        <v>0</v>
      </c>
      <c r="F8" s="113">
        <v>16</v>
      </c>
      <c r="G8" s="158">
        <v>16</v>
      </c>
      <c r="H8" s="379">
        <v>8.1611833715888806E-4</v>
      </c>
    </row>
    <row r="9" spans="1:14" ht="12.75" customHeight="1" x14ac:dyDescent="0.2">
      <c r="A9" s="346">
        <v>3</v>
      </c>
      <c r="B9" s="389" t="s">
        <v>65</v>
      </c>
      <c r="C9" s="203">
        <v>17</v>
      </c>
      <c r="D9" s="109">
        <v>0</v>
      </c>
      <c r="E9" s="113">
        <v>0</v>
      </c>
      <c r="F9" s="113">
        <v>558</v>
      </c>
      <c r="G9" s="158">
        <v>575</v>
      </c>
      <c r="H9" s="379">
        <v>2.9329252741647539E-2</v>
      </c>
    </row>
    <row r="10" spans="1:14" ht="15" customHeight="1" x14ac:dyDescent="0.2">
      <c r="A10" s="346">
        <v>4</v>
      </c>
      <c r="B10" s="389" t="s">
        <v>66</v>
      </c>
      <c r="C10" s="166">
        <v>0</v>
      </c>
      <c r="D10" s="120">
        <v>0</v>
      </c>
      <c r="E10" s="121">
        <v>0</v>
      </c>
      <c r="F10" s="113">
        <v>5</v>
      </c>
      <c r="G10" s="158">
        <v>5</v>
      </c>
      <c r="H10" s="379">
        <v>2.550369803621525E-4</v>
      </c>
    </row>
    <row r="11" spans="1:14" ht="24" customHeight="1" x14ac:dyDescent="0.2">
      <c r="A11" s="346">
        <v>5</v>
      </c>
      <c r="B11" s="389" t="s">
        <v>67</v>
      </c>
      <c r="C11" s="203">
        <v>0</v>
      </c>
      <c r="D11" s="109">
        <v>0</v>
      </c>
      <c r="E11" s="113">
        <v>0</v>
      </c>
      <c r="F11" s="113">
        <v>24</v>
      </c>
      <c r="G11" s="158">
        <v>24</v>
      </c>
      <c r="H11" s="379">
        <v>1.224177505738332E-3</v>
      </c>
    </row>
    <row r="12" spans="1:14" ht="12.75" customHeight="1" x14ac:dyDescent="0.2">
      <c r="A12" s="346">
        <v>6</v>
      </c>
      <c r="B12" s="389" t="s">
        <v>68</v>
      </c>
      <c r="C12" s="166">
        <v>0</v>
      </c>
      <c r="D12" s="109">
        <v>1</v>
      </c>
      <c r="E12" s="113">
        <v>3</v>
      </c>
      <c r="F12" s="113">
        <v>701</v>
      </c>
      <c r="G12" s="158">
        <v>705</v>
      </c>
      <c r="H12" s="379">
        <v>3.5960214231063506E-2</v>
      </c>
    </row>
    <row r="13" spans="1:14" ht="24" customHeight="1" x14ac:dyDescent="0.2">
      <c r="A13" s="346">
        <v>7</v>
      </c>
      <c r="B13" s="389" t="s">
        <v>69</v>
      </c>
      <c r="C13" s="166">
        <v>0</v>
      </c>
      <c r="D13" s="109">
        <v>313</v>
      </c>
      <c r="E13" s="113">
        <v>6</v>
      </c>
      <c r="F13" s="113">
        <v>1589</v>
      </c>
      <c r="G13" s="158">
        <v>1908</v>
      </c>
      <c r="H13" s="379">
        <v>9.7322111706197395E-2</v>
      </c>
    </row>
    <row r="14" spans="1:14" ht="14.25" customHeight="1" x14ac:dyDescent="0.2">
      <c r="A14" s="346">
        <v>8</v>
      </c>
      <c r="B14" s="389" t="s">
        <v>70</v>
      </c>
      <c r="C14" s="166">
        <v>0</v>
      </c>
      <c r="D14" s="109">
        <v>107</v>
      </c>
      <c r="E14" s="109">
        <v>1</v>
      </c>
      <c r="F14" s="113">
        <v>398</v>
      </c>
      <c r="G14" s="158">
        <v>506</v>
      </c>
      <c r="H14" s="379">
        <v>2.5809742412649835E-2</v>
      </c>
    </row>
    <row r="15" spans="1:14" ht="24" customHeight="1" x14ac:dyDescent="0.2">
      <c r="A15" s="346">
        <v>9</v>
      </c>
      <c r="B15" s="389" t="s">
        <v>71</v>
      </c>
      <c r="C15" s="203">
        <v>0</v>
      </c>
      <c r="D15" s="109">
        <v>6560</v>
      </c>
      <c r="E15" s="109">
        <v>1792</v>
      </c>
      <c r="F15" s="113">
        <v>2268</v>
      </c>
      <c r="G15" s="158">
        <v>10620</v>
      </c>
      <c r="H15" s="379">
        <v>0.54169854628921199</v>
      </c>
    </row>
    <row r="16" spans="1:14" ht="15" customHeight="1" x14ac:dyDescent="0.2">
      <c r="A16" s="346">
        <v>10</v>
      </c>
      <c r="B16" s="389" t="s">
        <v>72</v>
      </c>
      <c r="C16" s="203">
        <v>0</v>
      </c>
      <c r="D16" s="109">
        <v>0</v>
      </c>
      <c r="E16" s="113">
        <v>0</v>
      </c>
      <c r="F16" s="113">
        <v>231</v>
      </c>
      <c r="G16" s="158">
        <v>231</v>
      </c>
      <c r="H16" s="379">
        <v>1.1782708492731445E-2</v>
      </c>
    </row>
    <row r="17" spans="1:8" ht="15" customHeight="1" x14ac:dyDescent="0.2">
      <c r="A17" s="346">
        <v>11</v>
      </c>
      <c r="B17" s="389" t="s">
        <v>73</v>
      </c>
      <c r="C17" s="203">
        <v>0</v>
      </c>
      <c r="D17" s="109">
        <v>1</v>
      </c>
      <c r="E17" s="113">
        <v>0</v>
      </c>
      <c r="F17" s="113">
        <v>515</v>
      </c>
      <c r="G17" s="158">
        <v>516</v>
      </c>
      <c r="H17" s="379">
        <v>2.631981637337414E-2</v>
      </c>
    </row>
    <row r="18" spans="1:8" ht="15" customHeight="1" x14ac:dyDescent="0.2">
      <c r="A18" s="346">
        <v>12</v>
      </c>
      <c r="B18" s="389" t="s">
        <v>74</v>
      </c>
      <c r="C18" s="203">
        <v>0</v>
      </c>
      <c r="D18" s="109">
        <v>5</v>
      </c>
      <c r="E18" s="113">
        <v>1</v>
      </c>
      <c r="F18" s="113">
        <v>94</v>
      </c>
      <c r="G18" s="158">
        <v>100</v>
      </c>
      <c r="H18" s="379">
        <v>5.1007396072430501E-3</v>
      </c>
    </row>
    <row r="19" spans="1:8" ht="15" customHeight="1" x14ac:dyDescent="0.2">
      <c r="A19" s="346">
        <v>13</v>
      </c>
      <c r="B19" s="389" t="s">
        <v>75</v>
      </c>
      <c r="C19" s="203">
        <v>0</v>
      </c>
      <c r="D19" s="109">
        <v>0</v>
      </c>
      <c r="E19" s="113">
        <v>0</v>
      </c>
      <c r="F19" s="113">
        <v>591</v>
      </c>
      <c r="G19" s="158">
        <v>591</v>
      </c>
      <c r="H19" s="379">
        <v>3.0145371078806427E-2</v>
      </c>
    </row>
    <row r="20" spans="1:8" ht="14.25" customHeight="1" x14ac:dyDescent="0.2">
      <c r="A20" s="346">
        <v>14</v>
      </c>
      <c r="B20" s="389" t="s">
        <v>76</v>
      </c>
      <c r="C20" s="203">
        <v>0</v>
      </c>
      <c r="D20" s="109">
        <v>119</v>
      </c>
      <c r="E20" s="113">
        <v>0</v>
      </c>
      <c r="F20" s="113">
        <v>549</v>
      </c>
      <c r="G20" s="158">
        <v>668</v>
      </c>
      <c r="H20" s="379">
        <v>3.4072940576383576E-2</v>
      </c>
    </row>
    <row r="21" spans="1:8" ht="13.5" customHeight="1" x14ac:dyDescent="0.2">
      <c r="A21" s="368">
        <v>15</v>
      </c>
      <c r="B21" s="389" t="s">
        <v>77</v>
      </c>
      <c r="C21" s="203">
        <v>0</v>
      </c>
      <c r="D21" s="109">
        <v>0</v>
      </c>
      <c r="E21" s="113">
        <v>0</v>
      </c>
      <c r="F21" s="113">
        <v>525</v>
      </c>
      <c r="G21" s="158">
        <v>525</v>
      </c>
      <c r="H21" s="379">
        <v>2.6778882938026015E-2</v>
      </c>
    </row>
    <row r="22" spans="1:8" ht="15" customHeight="1" x14ac:dyDescent="0.2">
      <c r="A22" s="346">
        <v>16</v>
      </c>
      <c r="B22" s="389" t="s">
        <v>78</v>
      </c>
      <c r="C22" s="203">
        <v>0</v>
      </c>
      <c r="D22" s="109">
        <v>22</v>
      </c>
      <c r="E22" s="113">
        <v>0</v>
      </c>
      <c r="F22" s="113">
        <v>249</v>
      </c>
      <c r="G22" s="158">
        <v>271</v>
      </c>
      <c r="H22" s="379">
        <v>1.3823004335628665E-2</v>
      </c>
    </row>
    <row r="23" spans="1:8" ht="24" customHeight="1" x14ac:dyDescent="0.2">
      <c r="A23" s="368">
        <v>17</v>
      </c>
      <c r="B23" s="389" t="s">
        <v>79</v>
      </c>
      <c r="C23" s="203">
        <v>0</v>
      </c>
      <c r="D23" s="109">
        <v>0</v>
      </c>
      <c r="E23" s="113">
        <v>1</v>
      </c>
      <c r="F23" s="113">
        <v>202</v>
      </c>
      <c r="G23" s="158">
        <v>203</v>
      </c>
      <c r="H23" s="379">
        <v>1.0354501402703392E-2</v>
      </c>
    </row>
    <row r="24" spans="1:8" ht="17.25" customHeight="1" x14ac:dyDescent="0.2">
      <c r="A24" s="346">
        <v>18</v>
      </c>
      <c r="B24" s="389" t="s">
        <v>80</v>
      </c>
      <c r="C24" s="203">
        <v>0</v>
      </c>
      <c r="D24" s="109">
        <v>82</v>
      </c>
      <c r="E24" s="113">
        <v>0</v>
      </c>
      <c r="F24" s="113">
        <v>240</v>
      </c>
      <c r="G24" s="158">
        <v>322</v>
      </c>
      <c r="H24" s="379">
        <v>1.6424381535322621E-2</v>
      </c>
    </row>
    <row r="25" spans="1:8" ht="15.75" customHeight="1" x14ac:dyDescent="0.2">
      <c r="A25" s="346">
        <v>19</v>
      </c>
      <c r="B25" s="389" t="s">
        <v>81</v>
      </c>
      <c r="C25" s="203">
        <v>0</v>
      </c>
      <c r="D25" s="109">
        <v>36</v>
      </c>
      <c r="E25" s="113">
        <v>3</v>
      </c>
      <c r="F25" s="113">
        <v>240</v>
      </c>
      <c r="G25" s="158">
        <v>279</v>
      </c>
      <c r="H25" s="379">
        <v>1.423106350420811E-2</v>
      </c>
    </row>
    <row r="26" spans="1:8" ht="24" customHeight="1" x14ac:dyDescent="0.2">
      <c r="A26" s="368">
        <v>20</v>
      </c>
      <c r="B26" s="389" t="s">
        <v>82</v>
      </c>
      <c r="C26" s="203">
        <v>0</v>
      </c>
      <c r="D26" s="109">
        <v>0</v>
      </c>
      <c r="E26" s="113">
        <v>0</v>
      </c>
      <c r="F26" s="113">
        <v>8</v>
      </c>
      <c r="G26" s="382">
        <v>8</v>
      </c>
      <c r="H26" s="379">
        <v>4.0805916857944403E-4</v>
      </c>
    </row>
    <row r="27" spans="1:8" ht="16.5" customHeight="1" x14ac:dyDescent="0.2">
      <c r="A27" s="346">
        <v>21</v>
      </c>
      <c r="B27" s="389" t="s">
        <v>83</v>
      </c>
      <c r="C27" s="203">
        <v>0</v>
      </c>
      <c r="D27" s="109">
        <v>0</v>
      </c>
      <c r="E27" s="113">
        <v>0</v>
      </c>
      <c r="F27" s="113">
        <v>9</v>
      </c>
      <c r="G27" s="158">
        <v>9</v>
      </c>
      <c r="H27" s="379">
        <v>4.5906656465187452E-4</v>
      </c>
    </row>
    <row r="28" spans="1:8" ht="14.25" customHeight="1" x14ac:dyDescent="0.2">
      <c r="A28" s="346">
        <v>22</v>
      </c>
      <c r="B28" s="390" t="s">
        <v>84</v>
      </c>
      <c r="C28" s="203">
        <v>0</v>
      </c>
      <c r="D28" s="109">
        <v>16</v>
      </c>
      <c r="E28" s="113">
        <v>10</v>
      </c>
      <c r="F28" s="113">
        <v>1435</v>
      </c>
      <c r="G28" s="158">
        <v>1461</v>
      </c>
      <c r="H28" s="379">
        <v>7.452180566182097E-2</v>
      </c>
    </row>
    <row r="29" spans="1:8" ht="15" customHeight="1" thickBot="1" x14ac:dyDescent="0.25">
      <c r="A29" s="391">
        <v>23</v>
      </c>
      <c r="B29" s="392" t="s">
        <v>85</v>
      </c>
      <c r="C29" s="393">
        <v>0</v>
      </c>
      <c r="D29" s="110">
        <v>0</v>
      </c>
      <c r="E29" s="394">
        <v>0</v>
      </c>
      <c r="F29" s="394">
        <v>5</v>
      </c>
      <c r="G29" s="403">
        <v>5</v>
      </c>
      <c r="H29" s="383">
        <v>2.550369803621525E-4</v>
      </c>
    </row>
    <row r="30" spans="1:8" ht="24" customHeight="1" thickBot="1" x14ac:dyDescent="0.25">
      <c r="A30" s="395"/>
      <c r="B30" s="396" t="s">
        <v>35</v>
      </c>
      <c r="C30" s="397">
        <v>17</v>
      </c>
      <c r="D30" s="398">
        <v>7262</v>
      </c>
      <c r="E30" s="398">
        <v>1817</v>
      </c>
      <c r="F30" s="398">
        <v>10509</v>
      </c>
      <c r="G30" s="399">
        <v>19605</v>
      </c>
      <c r="H30" s="384">
        <v>1</v>
      </c>
    </row>
    <row r="31" spans="1:8" x14ac:dyDescent="0.2">
      <c r="A31" s="82"/>
      <c r="B31" s="68"/>
      <c r="C31" s="358"/>
      <c r="D31" s="358"/>
      <c r="E31" s="358"/>
      <c r="F31" s="358"/>
      <c r="G31" s="358"/>
    </row>
    <row r="32" spans="1:8" x14ac:dyDescent="0.2">
      <c r="G32" s="66" t="s">
        <v>38</v>
      </c>
    </row>
    <row r="33" spans="1:7" x14ac:dyDescent="0.2">
      <c r="A33" s="481">
        <v>45040</v>
      </c>
      <c r="B33" s="481"/>
      <c r="G33" s="66" t="s">
        <v>39</v>
      </c>
    </row>
    <row r="34" spans="1:7" x14ac:dyDescent="0.2">
      <c r="B34" s="81"/>
    </row>
  </sheetData>
  <mergeCells count="9">
    <mergeCell ref="A33:B33"/>
    <mergeCell ref="H5:H6"/>
    <mergeCell ref="H2:N2"/>
    <mergeCell ref="A3:C3"/>
    <mergeCell ref="C5:D5"/>
    <mergeCell ref="E5:F5"/>
    <mergeCell ref="G5:G6"/>
    <mergeCell ref="C4:H4"/>
    <mergeCell ref="A2:G2"/>
  </mergeCells>
  <pageMargins left="0.31496062992125984" right="0.31496062992125984" top="0.35433070866141736"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7"/>
  <sheetViews>
    <sheetView zoomScale="80" zoomScaleNormal="80" workbookViewId="0">
      <selection activeCell="N4" sqref="N4:N6"/>
    </sheetView>
  </sheetViews>
  <sheetFormatPr defaultRowHeight="12.75" x14ac:dyDescent="0.2"/>
  <cols>
    <col min="1" max="1" width="18" customWidth="1"/>
    <col min="2" max="2" width="8.7109375" bestFit="1" customWidth="1"/>
    <col min="3" max="3" width="9.85546875" bestFit="1" customWidth="1"/>
    <col min="4" max="4" width="12.42578125" customWidth="1"/>
    <col min="5" max="5" width="10.7109375" bestFit="1" customWidth="1"/>
    <col min="6" max="6" width="8.85546875" bestFit="1" customWidth="1"/>
    <col min="8" max="8" width="8.7109375" bestFit="1" customWidth="1"/>
    <col min="9" max="9" width="9.85546875" bestFit="1" customWidth="1"/>
    <col min="10" max="10" width="12.42578125" bestFit="1" customWidth="1"/>
    <col min="11" max="11" width="10.7109375" bestFit="1" customWidth="1"/>
    <col min="12" max="12" width="8.85546875" bestFit="1" customWidth="1"/>
    <col min="13" max="13" width="8.7109375" customWidth="1"/>
    <col min="14" max="14" width="9.85546875" customWidth="1"/>
  </cols>
  <sheetData>
    <row r="1" spans="1:15" x14ac:dyDescent="0.2">
      <c r="A1" s="165" t="s">
        <v>40</v>
      </c>
      <c r="L1" s="420"/>
      <c r="M1" s="420"/>
      <c r="N1" s="420"/>
    </row>
    <row r="2" spans="1:15" x14ac:dyDescent="0.2">
      <c r="A2" s="427" t="s">
        <v>120</v>
      </c>
      <c r="B2" s="427"/>
      <c r="C2" s="427"/>
      <c r="D2" s="427"/>
      <c r="E2" s="427"/>
      <c r="F2" s="427"/>
      <c r="G2" s="427"/>
      <c r="H2" s="427"/>
      <c r="I2" s="427"/>
      <c r="J2" s="427"/>
      <c r="K2" s="427"/>
      <c r="L2" s="427"/>
      <c r="M2" s="427"/>
      <c r="N2" s="427"/>
    </row>
    <row r="3" spans="1:15" ht="13.5" thickBot="1" x14ac:dyDescent="0.25">
      <c r="A3" s="183"/>
      <c r="B3" s="183"/>
      <c r="C3" s="183"/>
      <c r="D3" s="183"/>
      <c r="E3" s="183"/>
      <c r="F3" s="183"/>
      <c r="G3" s="183"/>
      <c r="H3" s="183"/>
      <c r="I3" s="183"/>
      <c r="J3" s="183"/>
      <c r="K3" s="183"/>
      <c r="L3" s="183"/>
      <c r="M3" s="183"/>
      <c r="N3" s="183"/>
    </row>
    <row r="4" spans="1:15" x14ac:dyDescent="0.2">
      <c r="A4" s="191"/>
      <c r="B4" s="439">
        <v>2020</v>
      </c>
      <c r="C4" s="440"/>
      <c r="D4" s="440"/>
      <c r="E4" s="440"/>
      <c r="F4" s="440"/>
      <c r="G4" s="441"/>
      <c r="H4" s="439">
        <v>2021</v>
      </c>
      <c r="I4" s="440"/>
      <c r="J4" s="440"/>
      <c r="K4" s="440"/>
      <c r="L4" s="440"/>
      <c r="M4" s="440"/>
      <c r="N4" s="444" t="s">
        <v>36</v>
      </c>
    </row>
    <row r="5" spans="1:15" x14ac:dyDescent="0.2">
      <c r="A5" s="185" t="s">
        <v>41</v>
      </c>
      <c r="B5" s="442" t="s">
        <v>30</v>
      </c>
      <c r="C5" s="442" t="s">
        <v>31</v>
      </c>
      <c r="D5" s="442" t="s">
        <v>32</v>
      </c>
      <c r="E5" s="442" t="s">
        <v>33</v>
      </c>
      <c r="F5" s="442" t="s">
        <v>34</v>
      </c>
      <c r="G5" s="442" t="s">
        <v>35</v>
      </c>
      <c r="H5" s="442" t="s">
        <v>30</v>
      </c>
      <c r="I5" s="442" t="s">
        <v>31</v>
      </c>
      <c r="J5" s="442" t="s">
        <v>32</v>
      </c>
      <c r="K5" s="442" t="s">
        <v>33</v>
      </c>
      <c r="L5" s="442" t="s">
        <v>34</v>
      </c>
      <c r="M5" s="437" t="s">
        <v>35</v>
      </c>
      <c r="N5" s="445"/>
    </row>
    <row r="6" spans="1:15" ht="15.95" customHeight="1" thickBot="1" x14ac:dyDescent="0.25">
      <c r="A6" s="186"/>
      <c r="B6" s="443"/>
      <c r="C6" s="443"/>
      <c r="D6" s="443"/>
      <c r="E6" s="443"/>
      <c r="F6" s="443"/>
      <c r="G6" s="443"/>
      <c r="H6" s="443"/>
      <c r="I6" s="443"/>
      <c r="J6" s="443"/>
      <c r="K6" s="443"/>
      <c r="L6" s="443"/>
      <c r="M6" s="438"/>
      <c r="N6" s="446"/>
    </row>
    <row r="7" spans="1:15" ht="15.95" customHeight="1" x14ac:dyDescent="0.2">
      <c r="A7" s="187" t="s">
        <v>14</v>
      </c>
      <c r="B7" s="20">
        <v>3700</v>
      </c>
      <c r="C7" s="20">
        <v>3514</v>
      </c>
      <c r="D7" s="20">
        <v>9232</v>
      </c>
      <c r="E7" s="20">
        <v>3939</v>
      </c>
      <c r="F7" s="20">
        <v>5077</v>
      </c>
      <c r="G7" s="20">
        <v>25462</v>
      </c>
      <c r="H7" s="20">
        <v>8102</v>
      </c>
      <c r="I7" s="20">
        <v>4005</v>
      </c>
      <c r="J7" s="20">
        <v>4630</v>
      </c>
      <c r="K7" s="20">
        <v>6210</v>
      </c>
      <c r="L7" s="20">
        <v>3776</v>
      </c>
      <c r="M7" s="20">
        <v>26723</v>
      </c>
      <c r="N7" s="206">
        <v>4.9524782028120384E-2</v>
      </c>
    </row>
    <row r="8" spans="1:15" ht="15.95" customHeight="1" x14ac:dyDescent="0.2">
      <c r="A8" s="188" t="s">
        <v>15</v>
      </c>
      <c r="B8" s="20">
        <v>3592</v>
      </c>
      <c r="C8" s="20">
        <v>3530</v>
      </c>
      <c r="D8" s="20">
        <v>9032</v>
      </c>
      <c r="E8" s="20">
        <v>3962</v>
      </c>
      <c r="F8" s="20">
        <v>4918</v>
      </c>
      <c r="G8" s="20">
        <v>25034</v>
      </c>
      <c r="H8" s="20">
        <v>8015</v>
      </c>
      <c r="I8" s="20">
        <v>3675</v>
      </c>
      <c r="J8" s="20">
        <v>4500</v>
      </c>
      <c r="K8" s="20">
        <v>5426</v>
      </c>
      <c r="L8" s="20">
        <v>3869</v>
      </c>
      <c r="M8" s="20">
        <v>25485</v>
      </c>
      <c r="N8" s="206">
        <v>1.8015498921466699E-2</v>
      </c>
    </row>
    <row r="9" spans="1:15" ht="15.95" customHeight="1" x14ac:dyDescent="0.2">
      <c r="A9" s="188" t="s">
        <v>16</v>
      </c>
      <c r="B9" s="20">
        <v>4016</v>
      </c>
      <c r="C9" s="20">
        <v>4000</v>
      </c>
      <c r="D9" s="20">
        <v>10235</v>
      </c>
      <c r="E9" s="20">
        <v>6086</v>
      </c>
      <c r="F9" s="20">
        <v>7398</v>
      </c>
      <c r="G9" s="20">
        <v>31735</v>
      </c>
      <c r="H9" s="20">
        <v>6037</v>
      </c>
      <c r="I9" s="20">
        <v>3598</v>
      </c>
      <c r="J9" s="20">
        <v>4219</v>
      </c>
      <c r="K9" s="20">
        <v>5108</v>
      </c>
      <c r="L9" s="20">
        <v>3937</v>
      </c>
      <c r="M9" s="20">
        <v>22899</v>
      </c>
      <c r="N9" s="206">
        <v>-0.27843075468725387</v>
      </c>
    </row>
    <row r="10" spans="1:15" ht="15.95" customHeight="1" x14ac:dyDescent="0.2">
      <c r="A10" s="188" t="s">
        <v>17</v>
      </c>
      <c r="B10" s="20">
        <v>3975</v>
      </c>
      <c r="C10" s="20">
        <v>3163</v>
      </c>
      <c r="D10" s="20">
        <v>6759</v>
      </c>
      <c r="E10" s="20">
        <v>3743</v>
      </c>
      <c r="F10" s="20">
        <v>3292</v>
      </c>
      <c r="G10" s="20">
        <v>20932</v>
      </c>
      <c r="H10" s="20">
        <v>5760</v>
      </c>
      <c r="I10" s="20">
        <v>3456</v>
      </c>
      <c r="J10" s="20">
        <v>4099</v>
      </c>
      <c r="K10" s="20">
        <v>5264</v>
      </c>
      <c r="L10" s="20">
        <v>3717</v>
      </c>
      <c r="M10" s="20">
        <v>22296</v>
      </c>
      <c r="N10" s="206">
        <v>6.5163386202942819E-2</v>
      </c>
    </row>
    <row r="11" spans="1:15" ht="15.95" customHeight="1" x14ac:dyDescent="0.2">
      <c r="A11" s="187" t="s">
        <v>18</v>
      </c>
      <c r="B11" s="20">
        <v>4665</v>
      </c>
      <c r="C11" s="20">
        <v>3496</v>
      </c>
      <c r="D11" s="20">
        <v>6829</v>
      </c>
      <c r="E11" s="20">
        <v>4410</v>
      </c>
      <c r="F11" s="20">
        <v>3390</v>
      </c>
      <c r="G11" s="20">
        <v>22790</v>
      </c>
      <c r="H11" s="20">
        <v>5738</v>
      </c>
      <c r="I11" s="20">
        <v>3319</v>
      </c>
      <c r="J11" s="20">
        <v>2726</v>
      </c>
      <c r="K11" s="20">
        <v>5146</v>
      </c>
      <c r="L11" s="20">
        <v>3106</v>
      </c>
      <c r="M11" s="20">
        <v>20035</v>
      </c>
      <c r="N11" s="206">
        <v>-0.12088635366388767</v>
      </c>
      <c r="O11" s="70"/>
    </row>
    <row r="12" spans="1:15" ht="15.95" customHeight="1" thickBot="1" x14ac:dyDescent="0.25">
      <c r="A12" s="189" t="s">
        <v>19</v>
      </c>
      <c r="B12" s="207">
        <v>6626</v>
      </c>
      <c r="C12" s="207">
        <v>4349</v>
      </c>
      <c r="D12" s="207">
        <v>6842</v>
      </c>
      <c r="E12" s="207">
        <v>5993</v>
      </c>
      <c r="F12" s="207">
        <v>3672</v>
      </c>
      <c r="G12" s="207">
        <v>27482</v>
      </c>
      <c r="H12" s="20">
        <v>5354</v>
      </c>
      <c r="I12" s="20">
        <v>3049</v>
      </c>
      <c r="J12" s="20">
        <v>1349</v>
      </c>
      <c r="K12" s="20">
        <v>3219</v>
      </c>
      <c r="L12" s="20">
        <v>2602</v>
      </c>
      <c r="M12" s="20">
        <v>15573</v>
      </c>
      <c r="N12" s="264">
        <v>-0.43333818499381416</v>
      </c>
      <c r="O12" s="70"/>
    </row>
    <row r="13" spans="1:15" ht="15.95" customHeight="1" x14ac:dyDescent="0.2">
      <c r="A13" s="415" t="s">
        <v>20</v>
      </c>
      <c r="B13" s="208"/>
      <c r="C13" s="15"/>
      <c r="D13" s="15"/>
      <c r="E13" s="15"/>
      <c r="F13" s="15"/>
      <c r="G13" s="15"/>
      <c r="H13" s="208"/>
      <c r="I13" s="15"/>
      <c r="J13" s="15"/>
      <c r="K13" s="15"/>
      <c r="L13" s="15"/>
      <c r="M13" s="15"/>
      <c r="N13" s="209"/>
      <c r="O13" s="70"/>
    </row>
    <row r="14" spans="1:15" ht="33.75" customHeight="1" thickBot="1" x14ac:dyDescent="0.25">
      <c r="A14" s="416"/>
      <c r="B14" s="210">
        <v>4429</v>
      </c>
      <c r="C14" s="210">
        <v>3675.3333333333335</v>
      </c>
      <c r="D14" s="210">
        <v>8154.833333333333</v>
      </c>
      <c r="E14" s="210">
        <v>4688.833333333333</v>
      </c>
      <c r="F14" s="210">
        <v>4624.5</v>
      </c>
      <c r="G14" s="210">
        <v>25572.5</v>
      </c>
      <c r="H14" s="210">
        <v>6501</v>
      </c>
      <c r="I14" s="210">
        <v>3517</v>
      </c>
      <c r="J14" s="210">
        <v>3587.1666666666665</v>
      </c>
      <c r="K14" s="210">
        <v>5062.166666666667</v>
      </c>
      <c r="L14" s="210">
        <v>3501.1666666666665</v>
      </c>
      <c r="M14" s="210">
        <v>22168.5</v>
      </c>
      <c r="N14" s="211">
        <v>-0.13311174112816504</v>
      </c>
      <c r="O14" s="70"/>
    </row>
    <row r="15" spans="1:15" ht="15.95" customHeight="1" x14ac:dyDescent="0.2">
      <c r="A15" s="190" t="s">
        <v>21</v>
      </c>
      <c r="B15" s="17">
        <v>7831</v>
      </c>
      <c r="C15" s="17">
        <v>4800</v>
      </c>
      <c r="D15" s="17">
        <v>6112</v>
      </c>
      <c r="E15" s="17">
        <v>6989</v>
      </c>
      <c r="F15" s="17">
        <v>3920</v>
      </c>
      <c r="G15" s="17">
        <v>29652</v>
      </c>
      <c r="H15" s="17">
        <v>5305</v>
      </c>
      <c r="I15" s="17">
        <v>2620</v>
      </c>
      <c r="J15" s="17">
        <v>1009</v>
      </c>
      <c r="K15" s="17">
        <v>4122</v>
      </c>
      <c r="L15" s="17">
        <v>2120</v>
      </c>
      <c r="M15" s="17">
        <v>15176</v>
      </c>
      <c r="N15" s="265">
        <v>-0.48819641170915962</v>
      </c>
      <c r="O15" s="70"/>
    </row>
    <row r="16" spans="1:15" ht="20.25" customHeight="1" x14ac:dyDescent="0.2">
      <c r="A16" s="188" t="s">
        <v>22</v>
      </c>
      <c r="B16" s="20">
        <v>8163</v>
      </c>
      <c r="C16" s="20">
        <v>4723</v>
      </c>
      <c r="D16" s="20">
        <v>5404</v>
      </c>
      <c r="E16" s="20">
        <v>7097</v>
      </c>
      <c r="F16" s="20">
        <v>3988</v>
      </c>
      <c r="G16" s="20">
        <v>29375</v>
      </c>
      <c r="H16" s="17">
        <v>4366</v>
      </c>
      <c r="I16" s="17">
        <v>1685</v>
      </c>
      <c r="J16" s="17">
        <v>652</v>
      </c>
      <c r="K16" s="17">
        <v>3425</v>
      </c>
      <c r="L16" s="17">
        <v>1221</v>
      </c>
      <c r="M16" s="17">
        <v>11349</v>
      </c>
      <c r="N16" s="266">
        <v>-0.61365106382978718</v>
      </c>
      <c r="O16" s="70"/>
    </row>
    <row r="17" spans="1:14" ht="15.95" customHeight="1" x14ac:dyDescent="0.2">
      <c r="A17" s="188" t="s">
        <v>23</v>
      </c>
      <c r="B17" s="20">
        <v>8268</v>
      </c>
      <c r="C17" s="20">
        <v>4621</v>
      </c>
      <c r="D17" s="20">
        <v>5356</v>
      </c>
      <c r="E17" s="20">
        <v>6788</v>
      </c>
      <c r="F17" s="20">
        <v>3409</v>
      </c>
      <c r="G17" s="20">
        <v>28442</v>
      </c>
      <c r="H17" s="17">
        <v>3872</v>
      </c>
      <c r="I17" s="17">
        <v>1544</v>
      </c>
      <c r="J17" s="17">
        <v>729</v>
      </c>
      <c r="K17" s="17">
        <v>3136</v>
      </c>
      <c r="L17" s="17">
        <v>1102</v>
      </c>
      <c r="M17" s="17">
        <v>10383</v>
      </c>
      <c r="N17" s="266">
        <v>-0.63494128401659511</v>
      </c>
    </row>
    <row r="18" spans="1:14" ht="15.95" customHeight="1" x14ac:dyDescent="0.2">
      <c r="A18" s="188" t="s">
        <v>24</v>
      </c>
      <c r="B18" s="20">
        <v>7715</v>
      </c>
      <c r="C18" s="20">
        <v>4363</v>
      </c>
      <c r="D18" s="20">
        <v>5274</v>
      </c>
      <c r="E18" s="20">
        <v>6604</v>
      </c>
      <c r="F18" s="20">
        <v>3129</v>
      </c>
      <c r="G18" s="20">
        <v>27085</v>
      </c>
      <c r="H18" s="17">
        <v>2987</v>
      </c>
      <c r="I18" s="17">
        <v>1173</v>
      </c>
      <c r="J18" s="17">
        <v>627</v>
      </c>
      <c r="K18" s="17">
        <v>2507</v>
      </c>
      <c r="L18" s="17">
        <v>842</v>
      </c>
      <c r="M18" s="17">
        <v>8136</v>
      </c>
      <c r="N18" s="266">
        <v>-0.69961233154882774</v>
      </c>
    </row>
    <row r="19" spans="1:14" ht="15.95" customHeight="1" x14ac:dyDescent="0.2">
      <c r="A19" s="188" t="s">
        <v>25</v>
      </c>
      <c r="B19" s="20">
        <v>7518</v>
      </c>
      <c r="C19" s="20">
        <v>4575</v>
      </c>
      <c r="D19" s="20">
        <v>5134</v>
      </c>
      <c r="E19" s="20">
        <v>6653</v>
      </c>
      <c r="F19" s="20">
        <v>3321</v>
      </c>
      <c r="G19" s="20">
        <v>27201</v>
      </c>
      <c r="H19" s="17">
        <v>2911</v>
      </c>
      <c r="I19" s="17">
        <v>1688</v>
      </c>
      <c r="J19" s="17">
        <v>5312</v>
      </c>
      <c r="K19" s="17">
        <v>2908</v>
      </c>
      <c r="L19" s="17">
        <v>2151</v>
      </c>
      <c r="M19" s="17">
        <v>14970</v>
      </c>
      <c r="N19" s="266">
        <v>-0.44965258630197424</v>
      </c>
    </row>
    <row r="20" spans="1:14" ht="15.95" customHeight="1" thickBot="1" x14ac:dyDescent="0.25">
      <c r="A20" s="189" t="s">
        <v>26</v>
      </c>
      <c r="B20" s="207">
        <v>7356</v>
      </c>
      <c r="C20" s="207">
        <v>4450</v>
      </c>
      <c r="D20" s="207">
        <v>4241</v>
      </c>
      <c r="E20" s="207">
        <v>6276</v>
      </c>
      <c r="F20" s="207">
        <v>3523</v>
      </c>
      <c r="G20" s="207">
        <v>25846</v>
      </c>
      <c r="H20" s="17">
        <v>2747</v>
      </c>
      <c r="I20" s="17">
        <v>2023</v>
      </c>
      <c r="J20" s="17">
        <v>7581</v>
      </c>
      <c r="K20" s="17">
        <v>3274</v>
      </c>
      <c r="L20" s="17">
        <v>3980</v>
      </c>
      <c r="M20" s="17">
        <v>19605</v>
      </c>
      <c r="N20" s="268">
        <v>-0.24146869921844771</v>
      </c>
    </row>
    <row r="21" spans="1:14" ht="15.95" customHeight="1" x14ac:dyDescent="0.2">
      <c r="A21" s="415" t="s">
        <v>27</v>
      </c>
      <c r="B21" s="15"/>
      <c r="C21" s="15"/>
      <c r="D21" s="15"/>
      <c r="E21" s="15"/>
      <c r="F21" s="15"/>
      <c r="G21" s="15"/>
      <c r="H21" s="15"/>
      <c r="I21" s="15"/>
      <c r="J21" s="15"/>
      <c r="K21" s="15"/>
      <c r="L21" s="15"/>
      <c r="M21" s="15"/>
      <c r="N21" s="267"/>
    </row>
    <row r="22" spans="1:14" ht="31.5" customHeight="1" thickBot="1" x14ac:dyDescent="0.25">
      <c r="A22" s="416"/>
      <c r="B22" s="210">
        <v>7808.5</v>
      </c>
      <c r="C22" s="210">
        <v>4588.666666666667</v>
      </c>
      <c r="D22" s="210">
        <v>5253.5</v>
      </c>
      <c r="E22" s="210">
        <v>6734.5</v>
      </c>
      <c r="F22" s="210">
        <v>3548.3333333333335</v>
      </c>
      <c r="G22" s="210">
        <v>27933.5</v>
      </c>
      <c r="H22" s="210">
        <v>3698</v>
      </c>
      <c r="I22" s="210">
        <v>1788.8333333333333</v>
      </c>
      <c r="J22" s="210">
        <v>2651.6666666666665</v>
      </c>
      <c r="K22" s="210">
        <v>3228.6666666666665</v>
      </c>
      <c r="L22" s="210">
        <v>1902.6666666666667</v>
      </c>
      <c r="M22" s="210">
        <v>13269.833333333334</v>
      </c>
      <c r="N22" s="212">
        <v>-0.52494913514835828</v>
      </c>
    </row>
    <row r="23" spans="1:14" ht="15.95" customHeight="1" x14ac:dyDescent="0.2">
      <c r="A23" s="415" t="s">
        <v>28</v>
      </c>
      <c r="B23" s="159"/>
      <c r="C23" s="159"/>
      <c r="D23" s="159"/>
      <c r="E23" s="159"/>
      <c r="F23" s="159"/>
      <c r="G23" s="159"/>
      <c r="H23" s="159"/>
      <c r="I23" s="159"/>
      <c r="J23" s="159"/>
      <c r="K23" s="159"/>
      <c r="L23" s="159"/>
      <c r="M23" s="159"/>
      <c r="N23" s="211"/>
    </row>
    <row r="24" spans="1:14" ht="33.75" customHeight="1" thickBot="1" x14ac:dyDescent="0.25">
      <c r="A24" s="416"/>
      <c r="B24" s="210">
        <v>6118.75</v>
      </c>
      <c r="C24" s="210">
        <v>4132</v>
      </c>
      <c r="D24" s="210">
        <v>6704.1666666666661</v>
      </c>
      <c r="E24" s="210">
        <v>5711.6666666666661</v>
      </c>
      <c r="F24" s="210">
        <v>4086.416666666667</v>
      </c>
      <c r="G24" s="210">
        <v>26753</v>
      </c>
      <c r="H24" s="210">
        <v>5099.5</v>
      </c>
      <c r="I24" s="210">
        <v>2652.9166666666665</v>
      </c>
      <c r="J24" s="210">
        <v>3119.4166666666665</v>
      </c>
      <c r="K24" s="210">
        <v>4145.416666666667</v>
      </c>
      <c r="L24" s="210">
        <v>2701.9166666666665</v>
      </c>
      <c r="M24" s="210">
        <v>17719.166666666668</v>
      </c>
      <c r="N24" s="212">
        <v>-0.33767552548623825</v>
      </c>
    </row>
    <row r="25" spans="1:14" ht="15.95" customHeight="1" x14ac:dyDescent="0.2">
      <c r="A25" s="1"/>
      <c r="B25" s="1"/>
      <c r="C25" s="2"/>
      <c r="D25" s="1"/>
      <c r="E25" s="1"/>
      <c r="F25" s="1"/>
      <c r="G25" s="1"/>
      <c r="H25" s="1"/>
      <c r="I25" s="1"/>
      <c r="J25" s="1"/>
      <c r="K25" s="1"/>
      <c r="L25" s="1"/>
      <c r="M25" s="1"/>
      <c r="N25" s="1"/>
    </row>
    <row r="26" spans="1:14" x14ac:dyDescent="0.2">
      <c r="A26" s="1"/>
      <c r="B26" s="2"/>
      <c r="C26" s="1"/>
      <c r="D26" s="1"/>
      <c r="E26" s="1"/>
      <c r="F26" s="1"/>
      <c r="G26" s="1"/>
      <c r="H26" s="1"/>
      <c r="I26" s="1"/>
      <c r="J26" s="1"/>
      <c r="K26" s="1"/>
      <c r="L26" s="1"/>
      <c r="M26" s="66" t="s">
        <v>38</v>
      </c>
      <c r="N26" s="1"/>
    </row>
    <row r="27" spans="1:14" x14ac:dyDescent="0.2">
      <c r="A27" s="168">
        <f>'appl. by district, sex, month'!A27</f>
        <v>45040</v>
      </c>
      <c r="B27" s="2"/>
      <c r="C27" s="22"/>
      <c r="D27" s="1"/>
      <c r="E27" s="1"/>
      <c r="F27" s="1"/>
      <c r="G27" s="1"/>
      <c r="H27" s="1"/>
      <c r="I27" s="1"/>
      <c r="J27" s="1"/>
      <c r="K27" s="1"/>
      <c r="L27" s="1"/>
      <c r="M27" s="66" t="s">
        <v>39</v>
      </c>
      <c r="N27" s="1"/>
    </row>
  </sheetData>
  <mergeCells count="20">
    <mergeCell ref="I5:I6"/>
    <mergeCell ref="J5:J6"/>
    <mergeCell ref="K5:K6"/>
    <mergeCell ref="L5:L6"/>
    <mergeCell ref="M5:M6"/>
    <mergeCell ref="L1:N1"/>
    <mergeCell ref="A13:A14"/>
    <mergeCell ref="A21:A22"/>
    <mergeCell ref="A23:A24"/>
    <mergeCell ref="A2:N2"/>
    <mergeCell ref="B4:G4"/>
    <mergeCell ref="H4:M4"/>
    <mergeCell ref="B5:B6"/>
    <mergeCell ref="C5:C6"/>
    <mergeCell ref="D5:D6"/>
    <mergeCell ref="E5:E6"/>
    <mergeCell ref="F5:F6"/>
    <mergeCell ref="G5:G6"/>
    <mergeCell ref="N4:N6"/>
    <mergeCell ref="H5:H6"/>
  </mergeCells>
  <phoneticPr fontId="10" type="noConversion"/>
  <pageMargins left="0.35433070866141736" right="0.35433070866141736" top="0.98425196850393704" bottom="0.98425196850393704" header="0.51181102362204722" footer="0.51181102362204722"/>
  <pageSetup paperSize="9" scale="9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3"/>
  <sheetViews>
    <sheetView zoomScale="80" zoomScaleNormal="80" workbookViewId="0">
      <selection activeCell="A30" sqref="A30"/>
    </sheetView>
  </sheetViews>
  <sheetFormatPr defaultRowHeight="12.75" x14ac:dyDescent="0.2"/>
  <cols>
    <col min="1" max="1" width="51.85546875" bestFit="1" customWidth="1"/>
    <col min="2" max="2" width="10.7109375" customWidth="1"/>
    <col min="3" max="3" width="13.5703125" bestFit="1" customWidth="1"/>
    <col min="4" max="4" width="10.7109375" customWidth="1"/>
    <col min="5" max="5" width="13.5703125" bestFit="1" customWidth="1"/>
    <col min="6" max="7" width="10.7109375" customWidth="1"/>
    <col min="8" max="8" width="13.5703125" bestFit="1" customWidth="1"/>
    <col min="9" max="9" width="10.7109375" customWidth="1"/>
    <col min="10" max="10" width="13.7109375" customWidth="1"/>
    <col min="11" max="11" width="10.7109375" customWidth="1"/>
  </cols>
  <sheetData>
    <row r="1" spans="1:12" x14ac:dyDescent="0.2">
      <c r="A1" s="165" t="s">
        <v>42</v>
      </c>
      <c r="B1" s="31"/>
      <c r="C1" s="31"/>
      <c r="D1" s="31"/>
      <c r="E1" s="31"/>
      <c r="F1" s="31"/>
      <c r="G1" s="31"/>
      <c r="H1" s="31"/>
      <c r="I1" s="31"/>
      <c r="J1" s="31"/>
      <c r="K1" s="31"/>
    </row>
    <row r="2" spans="1:12" x14ac:dyDescent="0.2">
      <c r="A2" s="427" t="s">
        <v>121</v>
      </c>
      <c r="B2" s="427"/>
      <c r="C2" s="427"/>
      <c r="D2" s="427"/>
      <c r="E2" s="427"/>
      <c r="F2" s="427"/>
      <c r="G2" s="427"/>
      <c r="H2" s="427"/>
      <c r="I2" s="427"/>
      <c r="J2" s="427"/>
      <c r="K2" s="427"/>
      <c r="L2" s="69"/>
    </row>
    <row r="3" spans="1:12" x14ac:dyDescent="0.2">
      <c r="A3" s="447"/>
      <c r="B3" s="447"/>
      <c r="C3" s="447"/>
      <c r="D3" s="447"/>
      <c r="E3" s="447"/>
      <c r="F3" s="447"/>
      <c r="G3" s="447"/>
      <c r="H3" s="447"/>
      <c r="I3" s="447"/>
      <c r="J3" s="447"/>
      <c r="K3" s="447"/>
      <c r="L3" s="2"/>
    </row>
    <row r="4" spans="1:12" ht="13.5" thickBot="1" x14ac:dyDescent="0.25">
      <c r="A4" s="1"/>
      <c r="B4" s="2"/>
      <c r="C4" s="2"/>
      <c r="D4" s="1"/>
      <c r="E4" s="1"/>
      <c r="F4" s="1"/>
      <c r="G4" s="1"/>
      <c r="H4" s="1"/>
      <c r="I4" s="1"/>
      <c r="J4" s="1"/>
      <c r="K4" s="1"/>
      <c r="L4" s="2"/>
    </row>
    <row r="5" spans="1:12" x14ac:dyDescent="0.2">
      <c r="A5" s="14"/>
      <c r="B5" s="11"/>
      <c r="C5" s="11"/>
      <c r="D5" s="12">
        <v>2020</v>
      </c>
      <c r="E5" s="11"/>
      <c r="F5" s="13"/>
      <c r="G5" s="11"/>
      <c r="H5" s="11"/>
      <c r="I5" s="12">
        <v>2021</v>
      </c>
      <c r="J5" s="11"/>
      <c r="K5" s="13"/>
      <c r="L5" s="3"/>
    </row>
    <row r="6" spans="1:12" x14ac:dyDescent="0.2">
      <c r="A6" s="271" t="s">
        <v>41</v>
      </c>
      <c r="B6" s="77"/>
      <c r="C6" s="77"/>
      <c r="D6" s="78"/>
      <c r="E6" s="77"/>
      <c r="F6" s="79"/>
      <c r="G6" s="77"/>
      <c r="H6" s="77"/>
      <c r="I6" s="78"/>
      <c r="J6" s="77"/>
      <c r="K6" s="79"/>
      <c r="L6" s="2"/>
    </row>
    <row r="7" spans="1:12" ht="15.95" customHeight="1" thickBot="1" x14ac:dyDescent="0.25">
      <c r="A7" s="272"/>
      <c r="B7" s="270" t="s">
        <v>29</v>
      </c>
      <c r="C7" s="170" t="s">
        <v>43</v>
      </c>
      <c r="D7" s="170" t="s">
        <v>37</v>
      </c>
      <c r="E7" s="170" t="s">
        <v>43</v>
      </c>
      <c r="F7" s="171" t="s">
        <v>35</v>
      </c>
      <c r="G7" s="169" t="s">
        <v>29</v>
      </c>
      <c r="H7" s="170" t="s">
        <v>43</v>
      </c>
      <c r="I7" s="170" t="s">
        <v>37</v>
      </c>
      <c r="J7" s="170" t="s">
        <v>43</v>
      </c>
      <c r="K7" s="192" t="s">
        <v>35</v>
      </c>
      <c r="L7" s="1"/>
    </row>
    <row r="8" spans="1:12" ht="15.95" customHeight="1" x14ac:dyDescent="0.2">
      <c r="A8" s="187" t="s">
        <v>14</v>
      </c>
      <c r="B8" s="20">
        <v>10644</v>
      </c>
      <c r="C8" s="213">
        <v>0.418034718403896</v>
      </c>
      <c r="D8" s="20">
        <v>14818</v>
      </c>
      <c r="E8" s="213">
        <v>0.58196528159610394</v>
      </c>
      <c r="F8" s="273">
        <v>25462</v>
      </c>
      <c r="G8" s="19">
        <v>11628</v>
      </c>
      <c r="H8" s="214">
        <v>0.43513078621412266</v>
      </c>
      <c r="I8" s="20">
        <v>15095</v>
      </c>
      <c r="J8" s="214">
        <v>0.56486921378587729</v>
      </c>
      <c r="K8" s="277">
        <v>26723</v>
      </c>
      <c r="L8" s="18"/>
    </row>
    <row r="9" spans="1:12" ht="15.95" customHeight="1" x14ac:dyDescent="0.2">
      <c r="A9" s="188" t="s">
        <v>15</v>
      </c>
      <c r="B9" s="20">
        <v>10383</v>
      </c>
      <c r="C9" s="213">
        <v>0.41475593193257171</v>
      </c>
      <c r="D9" s="20">
        <v>14651</v>
      </c>
      <c r="E9" s="213">
        <v>0.58524406806742835</v>
      </c>
      <c r="F9" s="273">
        <v>25034</v>
      </c>
      <c r="G9" s="19">
        <v>11193</v>
      </c>
      <c r="H9" s="214">
        <v>0.43919952913478516</v>
      </c>
      <c r="I9" s="20">
        <v>14292</v>
      </c>
      <c r="J9" s="214">
        <v>0.56080047086521478</v>
      </c>
      <c r="K9" s="277">
        <v>25485</v>
      </c>
      <c r="L9" s="18"/>
    </row>
    <row r="10" spans="1:12" ht="15.95" customHeight="1" x14ac:dyDescent="0.2">
      <c r="A10" s="188" t="s">
        <v>16</v>
      </c>
      <c r="B10" s="20">
        <v>13829</v>
      </c>
      <c r="C10" s="213">
        <v>0.43576492831258862</v>
      </c>
      <c r="D10" s="20">
        <v>17906</v>
      </c>
      <c r="E10" s="213">
        <v>0.56423507168741138</v>
      </c>
      <c r="F10" s="273">
        <v>31735</v>
      </c>
      <c r="G10" s="19">
        <v>10067</v>
      </c>
      <c r="H10" s="214">
        <v>0.43962618454954366</v>
      </c>
      <c r="I10" s="20">
        <v>12832</v>
      </c>
      <c r="J10" s="214">
        <v>0.56037381545045639</v>
      </c>
      <c r="K10" s="277">
        <v>22899</v>
      </c>
      <c r="L10" s="18"/>
    </row>
    <row r="11" spans="1:12" ht="15.95" customHeight="1" x14ac:dyDescent="0.2">
      <c r="A11" s="188" t="s">
        <v>17</v>
      </c>
      <c r="B11" s="20">
        <v>8894</v>
      </c>
      <c r="C11" s="213">
        <v>0.42489967513854388</v>
      </c>
      <c r="D11" s="20">
        <v>12038</v>
      </c>
      <c r="E11" s="213">
        <v>0.57510032486145612</v>
      </c>
      <c r="F11" s="273">
        <v>20932</v>
      </c>
      <c r="G11" s="19">
        <v>9910</v>
      </c>
      <c r="H11" s="214">
        <v>0.44447434517402223</v>
      </c>
      <c r="I11" s="20">
        <v>12386</v>
      </c>
      <c r="J11" s="214">
        <v>0.55552565482597771</v>
      </c>
      <c r="K11" s="277">
        <v>22296</v>
      </c>
      <c r="L11" s="18"/>
    </row>
    <row r="12" spans="1:12" ht="15.95" customHeight="1" x14ac:dyDescent="0.2">
      <c r="A12" s="187" t="s">
        <v>18</v>
      </c>
      <c r="B12" s="20">
        <v>9836</v>
      </c>
      <c r="C12" s="213">
        <v>0.43159280386134269</v>
      </c>
      <c r="D12" s="20">
        <v>12954</v>
      </c>
      <c r="E12" s="213">
        <v>0.56840719613865731</v>
      </c>
      <c r="F12" s="273">
        <v>22790</v>
      </c>
      <c r="G12" s="19">
        <v>8975</v>
      </c>
      <c r="H12" s="214">
        <v>0.44796605939605688</v>
      </c>
      <c r="I12" s="20">
        <v>11060</v>
      </c>
      <c r="J12" s="214">
        <v>0.55203394060394306</v>
      </c>
      <c r="K12" s="277">
        <v>20035</v>
      </c>
      <c r="L12" s="18"/>
    </row>
    <row r="13" spans="1:12" ht="15.95" customHeight="1" thickBot="1" x14ac:dyDescent="0.25">
      <c r="A13" s="189" t="s">
        <v>19</v>
      </c>
      <c r="B13" s="207">
        <v>11349</v>
      </c>
      <c r="C13" s="215">
        <v>0.41296121097445598</v>
      </c>
      <c r="D13" s="207">
        <v>16133</v>
      </c>
      <c r="E13" s="215">
        <v>0.58703878902554396</v>
      </c>
      <c r="F13" s="274">
        <v>27482</v>
      </c>
      <c r="G13" s="19">
        <v>6458</v>
      </c>
      <c r="H13" s="214">
        <v>0.41469209529313555</v>
      </c>
      <c r="I13" s="20">
        <v>9115</v>
      </c>
      <c r="J13" s="214">
        <v>0.58530790470686445</v>
      </c>
      <c r="K13" s="277">
        <v>15573</v>
      </c>
      <c r="L13" s="18"/>
    </row>
    <row r="14" spans="1:12" ht="15.95" customHeight="1" x14ac:dyDescent="0.2">
      <c r="A14" s="415" t="s">
        <v>20</v>
      </c>
      <c r="B14" s="208"/>
      <c r="C14" s="15"/>
      <c r="D14" s="15"/>
      <c r="E14" s="15"/>
      <c r="F14" s="216"/>
      <c r="G14" s="21"/>
      <c r="H14" s="15"/>
      <c r="I14" s="15"/>
      <c r="J14" s="15"/>
      <c r="K14" s="278"/>
      <c r="L14" s="1"/>
    </row>
    <row r="15" spans="1:12" ht="36" customHeight="1" thickBot="1" x14ac:dyDescent="0.25">
      <c r="A15" s="416"/>
      <c r="B15" s="210">
        <v>10822.5</v>
      </c>
      <c r="C15" s="217">
        <v>0.42320852478248117</v>
      </c>
      <c r="D15" s="210">
        <v>14750</v>
      </c>
      <c r="E15" s="217">
        <v>0.57679147521751883</v>
      </c>
      <c r="F15" s="218">
        <v>25572.5</v>
      </c>
      <c r="G15" s="132">
        <v>9705.1666666666661</v>
      </c>
      <c r="H15" s="76">
        <v>0.43779085940260576</v>
      </c>
      <c r="I15" s="210">
        <v>12463.333333333334</v>
      </c>
      <c r="J15" s="76">
        <v>0.56220914059739424</v>
      </c>
      <c r="K15" s="219">
        <v>22168.5</v>
      </c>
      <c r="L15" s="18"/>
    </row>
    <row r="16" spans="1:12" ht="15.95" customHeight="1" x14ac:dyDescent="0.2">
      <c r="A16" s="190" t="s">
        <v>21</v>
      </c>
      <c r="B16" s="17">
        <v>11563</v>
      </c>
      <c r="C16" s="220">
        <v>0.38995683259139352</v>
      </c>
      <c r="D16" s="17">
        <v>18089</v>
      </c>
      <c r="E16" s="220">
        <v>0.61004316740860653</v>
      </c>
      <c r="F16" s="275">
        <v>29652</v>
      </c>
      <c r="G16" s="133">
        <v>5690</v>
      </c>
      <c r="H16" s="221">
        <v>0.374934106483922</v>
      </c>
      <c r="I16" s="17">
        <v>9486</v>
      </c>
      <c r="J16" s="16">
        <v>0.625065893516078</v>
      </c>
      <c r="K16" s="279">
        <v>15176</v>
      </c>
      <c r="L16" s="18"/>
    </row>
    <row r="17" spans="1:12" ht="15.95" customHeight="1" x14ac:dyDescent="0.2">
      <c r="A17" s="188" t="s">
        <v>22</v>
      </c>
      <c r="B17" s="20">
        <v>11268</v>
      </c>
      <c r="C17" s="213">
        <v>0.38359148936170212</v>
      </c>
      <c r="D17" s="20">
        <v>18107</v>
      </c>
      <c r="E17" s="213">
        <v>0.61640851063829782</v>
      </c>
      <c r="F17" s="273">
        <v>29375</v>
      </c>
      <c r="G17" s="133">
        <v>3773</v>
      </c>
      <c r="H17" s="222">
        <v>0.33245219843157986</v>
      </c>
      <c r="I17" s="17">
        <v>7576</v>
      </c>
      <c r="J17" s="16">
        <v>0.66754780156842008</v>
      </c>
      <c r="K17" s="279">
        <v>11349</v>
      </c>
      <c r="L17" s="18"/>
    </row>
    <row r="18" spans="1:12" ht="15.95" customHeight="1" x14ac:dyDescent="0.2">
      <c r="A18" s="188" t="s">
        <v>23</v>
      </c>
      <c r="B18" s="20">
        <v>11120</v>
      </c>
      <c r="C18" s="213">
        <v>0.3909710990788271</v>
      </c>
      <c r="D18" s="20">
        <v>17322</v>
      </c>
      <c r="E18" s="213">
        <v>0.6090289009211729</v>
      </c>
      <c r="F18" s="273">
        <v>28442</v>
      </c>
      <c r="G18" s="133">
        <v>3769</v>
      </c>
      <c r="H18" s="222">
        <v>0.36299720697293653</v>
      </c>
      <c r="I18" s="17">
        <v>6614</v>
      </c>
      <c r="J18" s="16">
        <v>0.63700279302706342</v>
      </c>
      <c r="K18" s="279">
        <v>10383</v>
      </c>
      <c r="L18" s="18"/>
    </row>
    <row r="19" spans="1:12" ht="15.95" customHeight="1" x14ac:dyDescent="0.2">
      <c r="A19" s="188" t="s">
        <v>24</v>
      </c>
      <c r="B19" s="20">
        <v>11139</v>
      </c>
      <c r="C19" s="213">
        <v>0.4112608454864316</v>
      </c>
      <c r="D19" s="20">
        <v>15946</v>
      </c>
      <c r="E19" s="213">
        <v>0.5887391545135684</v>
      </c>
      <c r="F19" s="273">
        <v>27085</v>
      </c>
      <c r="G19" s="133">
        <v>3418</v>
      </c>
      <c r="H19" s="222">
        <v>0.42010816125860373</v>
      </c>
      <c r="I19" s="17">
        <v>4718</v>
      </c>
      <c r="J19" s="16">
        <v>0.57989183874139627</v>
      </c>
      <c r="K19" s="279">
        <v>8136</v>
      </c>
      <c r="L19" s="18"/>
    </row>
    <row r="20" spans="1:12" ht="15.95" customHeight="1" x14ac:dyDescent="0.2">
      <c r="A20" s="188" t="s">
        <v>25</v>
      </c>
      <c r="B20" s="20">
        <v>11514</v>
      </c>
      <c r="C20" s="213">
        <v>0.42329326127715894</v>
      </c>
      <c r="D20" s="20">
        <v>15687</v>
      </c>
      <c r="E20" s="213">
        <v>0.57670673872284106</v>
      </c>
      <c r="F20" s="273">
        <v>27201</v>
      </c>
      <c r="G20" s="133">
        <v>6377</v>
      </c>
      <c r="H20" s="222">
        <v>0.42598530394121575</v>
      </c>
      <c r="I20" s="17">
        <v>8593</v>
      </c>
      <c r="J20" s="16">
        <v>0.57401469605878419</v>
      </c>
      <c r="K20" s="279">
        <v>14970</v>
      </c>
      <c r="L20" s="18"/>
    </row>
    <row r="21" spans="1:12" ht="15.95" customHeight="1" thickBot="1" x14ac:dyDescent="0.25">
      <c r="A21" s="189" t="s">
        <v>26</v>
      </c>
      <c r="B21" s="207">
        <v>11138</v>
      </c>
      <c r="C21" s="215">
        <v>0.43093708891124349</v>
      </c>
      <c r="D21" s="207">
        <v>14708</v>
      </c>
      <c r="E21" s="215">
        <v>0.56906291108875651</v>
      </c>
      <c r="F21" s="274">
        <v>25846</v>
      </c>
      <c r="G21" s="133">
        <v>8421</v>
      </c>
      <c r="H21" s="16">
        <v>0.42953328232593724</v>
      </c>
      <c r="I21" s="17">
        <v>11184</v>
      </c>
      <c r="J21" s="16">
        <v>0.57046671767406276</v>
      </c>
      <c r="K21" s="279">
        <v>19605</v>
      </c>
      <c r="L21" s="18"/>
    </row>
    <row r="22" spans="1:12" ht="15.95" customHeight="1" x14ac:dyDescent="0.2">
      <c r="A22" s="415" t="s">
        <v>27</v>
      </c>
      <c r="B22" s="15"/>
      <c r="C22" s="15"/>
      <c r="D22" s="15"/>
      <c r="E22" s="15"/>
      <c r="F22" s="276"/>
      <c r="G22" s="14"/>
      <c r="H22" s="223"/>
      <c r="I22" s="15"/>
      <c r="J22" s="223"/>
      <c r="K22" s="278"/>
    </row>
    <row r="23" spans="1:12" ht="32.25" customHeight="1" thickBot="1" x14ac:dyDescent="0.25">
      <c r="A23" s="416"/>
      <c r="B23" s="210">
        <v>11290.333333333334</v>
      </c>
      <c r="C23" s="217">
        <v>0.4041861325409753</v>
      </c>
      <c r="D23" s="210">
        <v>16643.166666666668</v>
      </c>
      <c r="E23" s="217">
        <v>0.59581386745902476</v>
      </c>
      <c r="F23" s="218">
        <v>27933.5</v>
      </c>
      <c r="G23" s="132">
        <v>5241.333333333333</v>
      </c>
      <c r="H23" s="76">
        <v>0.39498109747673288</v>
      </c>
      <c r="I23" s="210">
        <v>8028.5</v>
      </c>
      <c r="J23" s="280">
        <v>0.60501890252326707</v>
      </c>
      <c r="K23" s="219">
        <v>13269.833333333334</v>
      </c>
      <c r="L23" s="18"/>
    </row>
    <row r="24" spans="1:12" ht="15.95" customHeight="1" x14ac:dyDescent="0.2">
      <c r="A24" s="415" t="s">
        <v>28</v>
      </c>
      <c r="B24" s="15"/>
      <c r="C24" s="15"/>
      <c r="D24" s="15"/>
      <c r="E24" s="15"/>
      <c r="F24" s="216"/>
      <c r="G24" s="14"/>
      <c r="H24" s="224"/>
      <c r="I24" s="15"/>
      <c r="J24" s="15"/>
      <c r="K24" s="225"/>
    </row>
    <row r="25" spans="1:12" ht="31.5" customHeight="1" thickBot="1" x14ac:dyDescent="0.25">
      <c r="A25" s="416"/>
      <c r="B25" s="210">
        <v>11056.416666666668</v>
      </c>
      <c r="C25" s="217">
        <v>0.4132776386448872</v>
      </c>
      <c r="D25" s="210">
        <v>15696.583333333334</v>
      </c>
      <c r="E25" s="217">
        <v>0.5867223613551128</v>
      </c>
      <c r="F25" s="218">
        <v>26753</v>
      </c>
      <c r="G25" s="132">
        <v>7473.25</v>
      </c>
      <c r="H25" s="76">
        <v>0.42176080515449371</v>
      </c>
      <c r="I25" s="210">
        <v>10245.916666666666</v>
      </c>
      <c r="J25" s="76">
        <v>0.57823919484550623</v>
      </c>
      <c r="K25" s="219">
        <v>17719.166666666668</v>
      </c>
      <c r="L25" s="18"/>
    </row>
    <row r="26" spans="1:12" x14ac:dyDescent="0.2">
      <c r="A26" s="1"/>
      <c r="B26" s="1"/>
      <c r="C26" s="1"/>
      <c r="D26" s="1"/>
      <c r="E26" s="1"/>
      <c r="F26" s="1"/>
      <c r="G26" s="1"/>
      <c r="H26" s="1"/>
      <c r="I26" s="1"/>
      <c r="J26" s="1"/>
      <c r="K26" s="1"/>
    </row>
    <row r="27" spans="1:12" ht="14.25" x14ac:dyDescent="0.2">
      <c r="A27" s="10"/>
      <c r="B27" s="1"/>
      <c r="C27" s="1"/>
      <c r="D27" s="1"/>
      <c r="E27" s="1"/>
      <c r="F27" s="1"/>
      <c r="G27" s="1"/>
      <c r="H27" s="1"/>
      <c r="I27" s="1"/>
      <c r="J27" s="1"/>
      <c r="K27" s="1"/>
    </row>
    <row r="28" spans="1:12" x14ac:dyDescent="0.2">
      <c r="A28" s="1"/>
      <c r="B28" s="1"/>
      <c r="C28" s="1"/>
      <c r="D28" s="1"/>
      <c r="E28" s="1"/>
      <c r="F28" s="1"/>
      <c r="G28" s="1"/>
      <c r="H28" s="1"/>
      <c r="I28" s="1"/>
      <c r="J28" s="66" t="s">
        <v>38</v>
      </c>
      <c r="K28" s="1"/>
    </row>
    <row r="29" spans="1:12" x14ac:dyDescent="0.2">
      <c r="A29" s="168">
        <v>45040</v>
      </c>
      <c r="B29" s="1"/>
      <c r="C29" s="1"/>
      <c r="D29" s="1"/>
      <c r="E29" s="1"/>
      <c r="F29" s="1"/>
      <c r="G29" s="1"/>
      <c r="H29" s="1"/>
      <c r="I29" s="1"/>
      <c r="J29" s="66" t="s">
        <v>39</v>
      </c>
      <c r="K29" s="1"/>
    </row>
    <row r="30" spans="1:12" x14ac:dyDescent="0.2">
      <c r="A30" s="172"/>
      <c r="B30" s="1"/>
      <c r="C30" s="1"/>
      <c r="D30" s="1"/>
      <c r="E30" s="1"/>
      <c r="F30" s="4"/>
      <c r="G30" s="4"/>
      <c r="H30" s="1"/>
      <c r="I30" s="31"/>
      <c r="J30" s="1"/>
      <c r="K30" s="1"/>
    </row>
    <row r="31" spans="1:12" x14ac:dyDescent="0.2">
      <c r="A31" s="27"/>
      <c r="B31" s="1"/>
      <c r="C31" s="1"/>
      <c r="D31" s="1"/>
      <c r="E31" s="1"/>
      <c r="F31" s="1"/>
      <c r="G31" s="1"/>
      <c r="H31" s="31"/>
      <c r="I31" s="31"/>
      <c r="J31" s="4"/>
      <c r="K31" s="1"/>
    </row>
    <row r="32" spans="1:12"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sheetData>
  <mergeCells count="5">
    <mergeCell ref="A2:K2"/>
    <mergeCell ref="A3:K3"/>
    <mergeCell ref="A14:A15"/>
    <mergeCell ref="A22:A23"/>
    <mergeCell ref="A24:A25"/>
  </mergeCells>
  <phoneticPr fontId="0" type="noConversion"/>
  <pageMargins left="0.78740157480314965" right="0.39370078740157483" top="0.78740157480314965" bottom="0.59055118110236227" header="0.51181102362204722" footer="0.51181102362204722"/>
  <pageSetup paperSize="9" scale="8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29"/>
  <sheetViews>
    <sheetView zoomScale="80" zoomScaleNormal="80" workbookViewId="0">
      <selection activeCell="AC5" sqref="AC5"/>
    </sheetView>
  </sheetViews>
  <sheetFormatPr defaultRowHeight="12.75" x14ac:dyDescent="0.2"/>
  <cols>
    <col min="1" max="1" width="17.42578125" style="200" bestFit="1" customWidth="1"/>
    <col min="2" max="2" width="6" style="200" customWidth="1"/>
    <col min="3" max="9" width="6" style="200" bestFit="1" customWidth="1"/>
    <col min="10" max="10" width="6.7109375" style="200" bestFit="1" customWidth="1"/>
    <col min="11" max="19" width="6" style="200" bestFit="1" customWidth="1"/>
    <col min="20" max="20" width="6.140625" style="200" bestFit="1" customWidth="1"/>
    <col min="21" max="28" width="7.5703125" style="200" customWidth="1"/>
    <col min="29" max="29" width="9.5703125" style="200" bestFit="1" customWidth="1"/>
    <col min="30" max="16384" width="9.140625" style="200"/>
  </cols>
  <sheetData>
    <row r="1" spans="1:42" ht="12" customHeight="1" x14ac:dyDescent="0.2"/>
    <row r="2" spans="1:42" ht="19.5" customHeight="1" x14ac:dyDescent="0.2">
      <c r="A2" s="165" t="s">
        <v>44</v>
      </c>
    </row>
    <row r="3" spans="1:42" ht="25.5" customHeight="1" x14ac:dyDescent="0.2">
      <c r="A3" s="448" t="s">
        <v>122</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283"/>
      <c r="AE3" s="283"/>
      <c r="AF3" s="283"/>
      <c r="AG3" s="283"/>
      <c r="AH3" s="283"/>
      <c r="AI3" s="283"/>
      <c r="AJ3" s="283"/>
      <c r="AK3" s="283"/>
      <c r="AL3" s="283"/>
      <c r="AM3" s="283"/>
      <c r="AN3" s="283"/>
      <c r="AO3" s="283"/>
      <c r="AP3" s="283"/>
    </row>
    <row r="4" spans="1:42" ht="13.5" thickBot="1" x14ac:dyDescent="0.25">
      <c r="F4" s="427"/>
      <c r="G4" s="427"/>
      <c r="H4" s="427"/>
      <c r="I4" s="427"/>
      <c r="J4" s="427"/>
      <c r="K4" s="427"/>
      <c r="L4" s="427"/>
      <c r="M4" s="427"/>
      <c r="N4" s="427"/>
      <c r="O4" s="427"/>
      <c r="P4" s="427"/>
      <c r="Q4" s="427"/>
    </row>
    <row r="5" spans="1:42" ht="25.5" customHeight="1" thickBot="1" x14ac:dyDescent="0.25">
      <c r="A5" s="284" t="s">
        <v>41</v>
      </c>
      <c r="B5" s="285">
        <v>1995</v>
      </c>
      <c r="C5" s="286">
        <v>1996</v>
      </c>
      <c r="D5" s="286">
        <v>1997</v>
      </c>
      <c r="E5" s="286">
        <v>1998</v>
      </c>
      <c r="F5" s="286">
        <v>1999</v>
      </c>
      <c r="G5" s="286">
        <v>2000</v>
      </c>
      <c r="H5" s="286">
        <v>2001</v>
      </c>
      <c r="I5" s="286">
        <v>2002</v>
      </c>
      <c r="J5" s="286">
        <v>2003</v>
      </c>
      <c r="K5" s="285">
        <v>2004</v>
      </c>
      <c r="L5" s="285">
        <v>2005</v>
      </c>
      <c r="M5" s="286">
        <v>2006</v>
      </c>
      <c r="N5" s="286">
        <v>2007</v>
      </c>
      <c r="O5" s="286">
        <v>2008</v>
      </c>
      <c r="P5" s="286">
        <v>2009</v>
      </c>
      <c r="Q5" s="286">
        <v>2010</v>
      </c>
      <c r="R5" s="286">
        <v>2011</v>
      </c>
      <c r="S5" s="286">
        <v>2012</v>
      </c>
      <c r="T5" s="286">
        <v>2013</v>
      </c>
      <c r="U5" s="281">
        <v>2014</v>
      </c>
      <c r="V5" s="282">
        <v>2015</v>
      </c>
      <c r="W5" s="281">
        <v>2016</v>
      </c>
      <c r="X5" s="282">
        <v>2017</v>
      </c>
      <c r="Y5" s="281">
        <v>2018</v>
      </c>
      <c r="Z5" s="282">
        <v>2019</v>
      </c>
      <c r="AA5" s="282">
        <v>2020</v>
      </c>
      <c r="AB5" s="282">
        <v>2021</v>
      </c>
      <c r="AC5" s="287" t="s">
        <v>123</v>
      </c>
    </row>
    <row r="6" spans="1:42" ht="18" customHeight="1" x14ac:dyDescent="0.2">
      <c r="A6" s="288" t="s">
        <v>14</v>
      </c>
      <c r="B6" s="289">
        <v>9930</v>
      </c>
      <c r="C6" s="289">
        <v>11018</v>
      </c>
      <c r="D6" s="289">
        <v>13246</v>
      </c>
      <c r="E6" s="289">
        <v>11830</v>
      </c>
      <c r="F6" s="289">
        <v>14649</v>
      </c>
      <c r="G6" s="289">
        <v>14167</v>
      </c>
      <c r="H6" s="289">
        <v>14565</v>
      </c>
      <c r="I6" s="289">
        <v>14545</v>
      </c>
      <c r="J6" s="289">
        <v>15305</v>
      </c>
      <c r="K6" s="289">
        <v>15193</v>
      </c>
      <c r="L6" s="227">
        <v>18220</v>
      </c>
      <c r="M6" s="227">
        <v>18391</v>
      </c>
      <c r="N6" s="227">
        <v>18001</v>
      </c>
      <c r="O6" s="227">
        <v>16578</v>
      </c>
      <c r="P6" s="227">
        <v>18238</v>
      </c>
      <c r="Q6" s="227">
        <v>24817</v>
      </c>
      <c r="R6" s="227">
        <v>26664</v>
      </c>
      <c r="S6" s="227">
        <v>32281</v>
      </c>
      <c r="T6" s="227">
        <v>36466</v>
      </c>
      <c r="U6" s="227">
        <v>38333</v>
      </c>
      <c r="V6" s="227">
        <v>31236</v>
      </c>
      <c r="W6" s="227">
        <v>28120</v>
      </c>
      <c r="X6" s="227">
        <v>27211</v>
      </c>
      <c r="Y6" s="227">
        <v>25934</v>
      </c>
      <c r="Z6" s="227">
        <v>27522</v>
      </c>
      <c r="AA6" s="290">
        <v>25462</v>
      </c>
      <c r="AB6" s="411">
        <f>'[1]κατά φύλο, μήνα 2020,2021'!K8</f>
        <v>26723</v>
      </c>
      <c r="AC6" s="291">
        <v>4.9524782028120384E-2</v>
      </c>
    </row>
    <row r="7" spans="1:42" ht="18" customHeight="1" x14ac:dyDescent="0.2">
      <c r="A7" s="292" t="s">
        <v>15</v>
      </c>
      <c r="B7" s="289">
        <v>9756</v>
      </c>
      <c r="C7" s="289">
        <v>11053</v>
      </c>
      <c r="D7" s="289">
        <v>12655</v>
      </c>
      <c r="E7" s="289">
        <v>12110</v>
      </c>
      <c r="F7" s="289">
        <v>14815</v>
      </c>
      <c r="G7" s="289">
        <v>14239</v>
      </c>
      <c r="H7" s="289">
        <v>14236</v>
      </c>
      <c r="I7" s="289">
        <v>14539</v>
      </c>
      <c r="J7" s="289">
        <v>15608</v>
      </c>
      <c r="K7" s="289">
        <v>15554</v>
      </c>
      <c r="L7" s="227">
        <v>17868</v>
      </c>
      <c r="M7" s="227">
        <v>17832</v>
      </c>
      <c r="N7" s="227">
        <v>17372</v>
      </c>
      <c r="O7" s="227">
        <v>15781</v>
      </c>
      <c r="P7" s="227">
        <v>18809</v>
      </c>
      <c r="Q7" s="227">
        <v>24511</v>
      </c>
      <c r="R7" s="227">
        <v>26506</v>
      </c>
      <c r="S7" s="227">
        <v>32291</v>
      </c>
      <c r="T7" s="227">
        <v>36211</v>
      </c>
      <c r="U7" s="227">
        <v>36901</v>
      </c>
      <c r="V7" s="227">
        <v>30900</v>
      </c>
      <c r="W7" s="227">
        <v>28003</v>
      </c>
      <c r="X7" s="227">
        <v>26432</v>
      </c>
      <c r="Y7" s="227">
        <v>23665</v>
      </c>
      <c r="Z7" s="227">
        <v>25531</v>
      </c>
      <c r="AA7" s="290">
        <v>25034</v>
      </c>
      <c r="AB7" s="411">
        <f>'[1]κατά φύλο, μήνα 2020,2021'!K9</f>
        <v>25485</v>
      </c>
      <c r="AC7" s="291">
        <v>1.8015498921466699E-2</v>
      </c>
    </row>
    <row r="8" spans="1:42" ht="18" customHeight="1" x14ac:dyDescent="0.2">
      <c r="A8" s="292" t="s">
        <v>16</v>
      </c>
      <c r="B8" s="289">
        <v>8180</v>
      </c>
      <c r="C8" s="289">
        <v>9737</v>
      </c>
      <c r="D8" s="289">
        <v>11429</v>
      </c>
      <c r="E8" s="289">
        <v>12131</v>
      </c>
      <c r="F8" s="289">
        <v>14042</v>
      </c>
      <c r="G8" s="289">
        <v>13613</v>
      </c>
      <c r="H8" s="289">
        <v>13271</v>
      </c>
      <c r="I8" s="289">
        <v>13023</v>
      </c>
      <c r="J8" s="289">
        <v>14691</v>
      </c>
      <c r="K8" s="289">
        <v>14131</v>
      </c>
      <c r="L8" s="227">
        <v>16725</v>
      </c>
      <c r="M8" s="227">
        <v>16958</v>
      </c>
      <c r="N8" s="227">
        <v>16224</v>
      </c>
      <c r="O8" s="227">
        <v>14766</v>
      </c>
      <c r="P8" s="227">
        <v>18544</v>
      </c>
      <c r="Q8" s="227">
        <v>24127</v>
      </c>
      <c r="R8" s="227">
        <v>25390</v>
      </c>
      <c r="S8" s="227">
        <v>31796</v>
      </c>
      <c r="T8" s="227">
        <v>35234</v>
      </c>
      <c r="U8" s="227">
        <v>35016</v>
      </c>
      <c r="V8" s="227">
        <v>30314</v>
      </c>
      <c r="W8" s="227">
        <v>25337</v>
      </c>
      <c r="X8" s="227">
        <v>24440</v>
      </c>
      <c r="Y8" s="227">
        <v>21161</v>
      </c>
      <c r="Z8" s="227">
        <v>23024</v>
      </c>
      <c r="AA8" s="290">
        <v>31735</v>
      </c>
      <c r="AB8" s="411">
        <f>'[1]κατά φύλο, μήνα 2020,2021'!K10</f>
        <v>22899</v>
      </c>
      <c r="AC8" s="291">
        <v>-0.27843075468725387</v>
      </c>
    </row>
    <row r="9" spans="1:42" ht="18" customHeight="1" x14ac:dyDescent="0.2">
      <c r="A9" s="292" t="s">
        <v>17</v>
      </c>
      <c r="B9" s="289">
        <v>4784</v>
      </c>
      <c r="C9" s="289">
        <v>6373</v>
      </c>
      <c r="D9" s="289">
        <v>7704</v>
      </c>
      <c r="E9" s="289">
        <v>7688</v>
      </c>
      <c r="F9" s="289">
        <v>8442</v>
      </c>
      <c r="G9" s="289">
        <v>9206</v>
      </c>
      <c r="H9" s="289">
        <v>8608</v>
      </c>
      <c r="I9" s="289">
        <v>7645</v>
      </c>
      <c r="J9" s="293" t="s">
        <v>5</v>
      </c>
      <c r="K9" s="289">
        <v>8906</v>
      </c>
      <c r="L9" s="227">
        <v>11089</v>
      </c>
      <c r="M9" s="227">
        <v>12239</v>
      </c>
      <c r="N9" s="227">
        <v>11566</v>
      </c>
      <c r="O9" s="227">
        <v>10318</v>
      </c>
      <c r="P9" s="227">
        <v>14862</v>
      </c>
      <c r="Q9" s="227">
        <v>18931</v>
      </c>
      <c r="R9" s="227">
        <v>21153</v>
      </c>
      <c r="S9" s="227">
        <v>27901</v>
      </c>
      <c r="T9" s="227">
        <v>31887</v>
      </c>
      <c r="U9" s="227">
        <v>28218</v>
      </c>
      <c r="V9" s="227">
        <v>22988</v>
      </c>
      <c r="W9" s="227">
        <v>18731</v>
      </c>
      <c r="X9" s="227">
        <v>18087</v>
      </c>
      <c r="Y9" s="227">
        <v>16839</v>
      </c>
      <c r="Z9" s="227">
        <v>19159</v>
      </c>
      <c r="AA9" s="290">
        <v>20932</v>
      </c>
      <c r="AB9" s="411">
        <f>'[1]κατά φύλο, μήνα 2020,2021'!K11</f>
        <v>22296</v>
      </c>
      <c r="AC9" s="291">
        <v>6.5163386202942819E-2</v>
      </c>
    </row>
    <row r="10" spans="1:42" ht="18" customHeight="1" x14ac:dyDescent="0.2">
      <c r="A10" s="292" t="s">
        <v>18</v>
      </c>
      <c r="B10" s="289">
        <v>4863</v>
      </c>
      <c r="C10" s="289">
        <v>6134</v>
      </c>
      <c r="D10" s="289">
        <v>7510</v>
      </c>
      <c r="E10" s="289">
        <v>7129</v>
      </c>
      <c r="F10" s="289">
        <v>7827</v>
      </c>
      <c r="G10" s="289">
        <v>8703</v>
      </c>
      <c r="H10" s="289">
        <v>8361</v>
      </c>
      <c r="I10" s="289">
        <v>6862</v>
      </c>
      <c r="J10" s="289">
        <v>8573</v>
      </c>
      <c r="K10" s="289">
        <v>7739</v>
      </c>
      <c r="L10" s="227">
        <v>10521</v>
      </c>
      <c r="M10" s="227">
        <v>10922</v>
      </c>
      <c r="N10" s="227">
        <v>9409</v>
      </c>
      <c r="O10" s="227">
        <v>8802</v>
      </c>
      <c r="P10" s="227">
        <v>13253</v>
      </c>
      <c r="Q10" s="227">
        <v>16873</v>
      </c>
      <c r="R10" s="227">
        <v>18627</v>
      </c>
      <c r="S10" s="227">
        <v>24512</v>
      </c>
      <c r="T10" s="227">
        <v>27981</v>
      </c>
      <c r="U10" s="227">
        <v>23335</v>
      </c>
      <c r="V10" s="227">
        <v>17637</v>
      </c>
      <c r="W10" s="227">
        <v>14730</v>
      </c>
      <c r="X10" s="227">
        <v>13485</v>
      </c>
      <c r="Y10" s="227">
        <v>10300</v>
      </c>
      <c r="Z10" s="227">
        <v>11997</v>
      </c>
      <c r="AA10" s="290">
        <v>22790</v>
      </c>
      <c r="AB10" s="411">
        <f>'[1]κατά φύλο, μήνα 2020,2021'!K12</f>
        <v>20035</v>
      </c>
      <c r="AC10" s="291">
        <v>-0.12088635366388767</v>
      </c>
    </row>
    <row r="11" spans="1:42" ht="18" customHeight="1" thickBot="1" x14ac:dyDescent="0.25">
      <c r="A11" s="294" t="s">
        <v>19</v>
      </c>
      <c r="B11" s="295">
        <v>5189</v>
      </c>
      <c r="C11" s="295">
        <v>6841</v>
      </c>
      <c r="D11" s="295">
        <v>7867</v>
      </c>
      <c r="E11" s="295">
        <v>7712</v>
      </c>
      <c r="F11" s="295">
        <v>8201</v>
      </c>
      <c r="G11" s="295">
        <v>8720</v>
      </c>
      <c r="H11" s="295">
        <v>8719</v>
      </c>
      <c r="I11" s="295">
        <v>7303</v>
      </c>
      <c r="J11" s="295">
        <v>8243</v>
      </c>
      <c r="K11" s="295">
        <v>8029</v>
      </c>
      <c r="L11" s="228">
        <v>10762</v>
      </c>
      <c r="M11" s="228">
        <v>10769</v>
      </c>
      <c r="N11" s="228">
        <v>9820</v>
      </c>
      <c r="O11" s="228">
        <v>9044</v>
      </c>
      <c r="P11" s="228">
        <v>14394</v>
      </c>
      <c r="Q11" s="228">
        <v>17593</v>
      </c>
      <c r="R11" s="228">
        <v>19276</v>
      </c>
      <c r="S11" s="228">
        <v>24090</v>
      </c>
      <c r="T11" s="228">
        <v>28290</v>
      </c>
      <c r="U11" s="228">
        <v>22958</v>
      </c>
      <c r="V11" s="228">
        <v>17842</v>
      </c>
      <c r="W11" s="228">
        <v>13962</v>
      </c>
      <c r="X11" s="228">
        <v>12294</v>
      </c>
      <c r="Y11" s="228">
        <v>10849</v>
      </c>
      <c r="Z11" s="227">
        <v>11607</v>
      </c>
      <c r="AA11" s="290">
        <v>27482</v>
      </c>
      <c r="AB11" s="411">
        <f>'[1]κατά φύλο, μήνα 2020,2021'!K13</f>
        <v>15573</v>
      </c>
      <c r="AC11" s="296">
        <v>-0.43333818499381416</v>
      </c>
    </row>
    <row r="12" spans="1:42" ht="38.25" customHeight="1" thickBot="1" x14ac:dyDescent="0.25">
      <c r="A12" s="297" t="s">
        <v>20</v>
      </c>
      <c r="B12" s="104">
        <v>7117</v>
      </c>
      <c r="C12" s="104">
        <v>8526</v>
      </c>
      <c r="D12" s="104">
        <v>10068.5</v>
      </c>
      <c r="E12" s="104">
        <v>9766.6666666666661</v>
      </c>
      <c r="F12" s="104">
        <v>11329.333333333334</v>
      </c>
      <c r="G12" s="104">
        <v>11441.333333333334</v>
      </c>
      <c r="H12" s="104">
        <v>11293.333333333334</v>
      </c>
      <c r="I12" s="104">
        <v>10652.833333333334</v>
      </c>
      <c r="J12" s="104">
        <v>12484</v>
      </c>
      <c r="K12" s="104">
        <v>11592</v>
      </c>
      <c r="L12" s="102">
        <v>14197.5</v>
      </c>
      <c r="M12" s="102">
        <v>14518.5</v>
      </c>
      <c r="N12" s="102">
        <v>13732</v>
      </c>
      <c r="O12" s="102">
        <v>12548.166666666666</v>
      </c>
      <c r="P12" s="102">
        <v>16350</v>
      </c>
      <c r="Q12" s="102">
        <v>21142</v>
      </c>
      <c r="R12" s="102">
        <v>22936</v>
      </c>
      <c r="S12" s="102">
        <v>28811.833333333332</v>
      </c>
      <c r="T12" s="102">
        <v>32678.166666666668</v>
      </c>
      <c r="U12" s="102">
        <v>30793.5</v>
      </c>
      <c r="V12" s="102">
        <v>25152.833333333332</v>
      </c>
      <c r="W12" s="102">
        <v>21480.5</v>
      </c>
      <c r="X12" s="102">
        <v>20324.833333333332</v>
      </c>
      <c r="Y12" s="102">
        <v>18124.666666666668</v>
      </c>
      <c r="Z12" s="102">
        <v>19806.666666666668</v>
      </c>
      <c r="AA12" s="298">
        <f>AVERAGE(AA6:AA11)</f>
        <v>25572.5</v>
      </c>
      <c r="AB12" s="412">
        <f>AVERAGE(AB6:AB11)</f>
        <v>22168.5</v>
      </c>
      <c r="AC12" s="238">
        <v>-0.13311174112816504</v>
      </c>
    </row>
    <row r="13" spans="1:42" ht="18" customHeight="1" x14ac:dyDescent="0.2">
      <c r="A13" s="288" t="s">
        <v>21</v>
      </c>
      <c r="B13" s="299">
        <v>6680</v>
      </c>
      <c r="C13" s="299">
        <v>7962</v>
      </c>
      <c r="D13" s="299">
        <v>8980</v>
      </c>
      <c r="E13" s="299">
        <v>8604</v>
      </c>
      <c r="F13" s="299">
        <v>9632</v>
      </c>
      <c r="G13" s="299">
        <v>9881</v>
      </c>
      <c r="H13" s="299">
        <v>9985</v>
      </c>
      <c r="I13" s="299">
        <v>8758</v>
      </c>
      <c r="J13" s="299">
        <v>9772</v>
      </c>
      <c r="K13" s="299">
        <v>9509</v>
      </c>
      <c r="L13" s="230">
        <v>11705</v>
      </c>
      <c r="M13" s="230">
        <v>11835</v>
      </c>
      <c r="N13" s="230">
        <v>10821</v>
      </c>
      <c r="O13" s="230">
        <v>10313</v>
      </c>
      <c r="P13" s="230">
        <v>15817</v>
      </c>
      <c r="Q13" s="230">
        <v>18443</v>
      </c>
      <c r="R13" s="230">
        <v>20024</v>
      </c>
      <c r="S13" s="230">
        <v>25399</v>
      </c>
      <c r="T13" s="230">
        <v>29528</v>
      </c>
      <c r="U13" s="230">
        <v>22590</v>
      </c>
      <c r="V13" s="230">
        <v>18253</v>
      </c>
      <c r="W13" s="230">
        <v>15082</v>
      </c>
      <c r="X13" s="230">
        <v>13960</v>
      </c>
      <c r="Y13" s="230">
        <v>12888</v>
      </c>
      <c r="Z13" s="230">
        <v>13540</v>
      </c>
      <c r="AA13" s="252">
        <v>29652</v>
      </c>
      <c r="AB13" s="413">
        <f>'[1]κατά φύλο, μήνα 2020,2021'!K16</f>
        <v>15176</v>
      </c>
      <c r="AC13" s="300">
        <v>-0.48819641170915962</v>
      </c>
    </row>
    <row r="14" spans="1:42" ht="18" customHeight="1" x14ac:dyDescent="0.2">
      <c r="A14" s="292" t="s">
        <v>22</v>
      </c>
      <c r="B14" s="289">
        <v>6621</v>
      </c>
      <c r="C14" s="289">
        <v>7849</v>
      </c>
      <c r="D14" s="289">
        <v>8752</v>
      </c>
      <c r="E14" s="289">
        <v>8486</v>
      </c>
      <c r="F14" s="289">
        <v>9969</v>
      </c>
      <c r="G14" s="289">
        <v>10059</v>
      </c>
      <c r="H14" s="289">
        <v>10042</v>
      </c>
      <c r="I14" s="289">
        <v>8633</v>
      </c>
      <c r="J14" s="289">
        <v>9178</v>
      </c>
      <c r="K14" s="289">
        <v>9132</v>
      </c>
      <c r="L14" s="227">
        <v>11668</v>
      </c>
      <c r="M14" s="227">
        <v>11752</v>
      </c>
      <c r="N14" s="227">
        <v>10761</v>
      </c>
      <c r="O14" s="227">
        <v>10335</v>
      </c>
      <c r="P14" s="227">
        <v>15904</v>
      </c>
      <c r="Q14" s="227">
        <v>17925</v>
      </c>
      <c r="R14" s="227">
        <v>20501</v>
      </c>
      <c r="S14" s="227">
        <v>24866</v>
      </c>
      <c r="T14" s="227">
        <v>30345</v>
      </c>
      <c r="U14" s="227">
        <v>21432</v>
      </c>
      <c r="V14" s="230">
        <v>17759</v>
      </c>
      <c r="W14" s="230">
        <v>15419</v>
      </c>
      <c r="X14" s="230">
        <v>13935</v>
      </c>
      <c r="Y14" s="230">
        <v>12954</v>
      </c>
      <c r="Z14" s="230">
        <v>13499</v>
      </c>
      <c r="AA14" s="230">
        <v>29375</v>
      </c>
      <c r="AB14" s="413">
        <f>'[1]κατά φύλο, μήνα 2020,2021'!K17</f>
        <v>11349</v>
      </c>
      <c r="AC14" s="291">
        <v>-0.61365106382978718</v>
      </c>
    </row>
    <row r="15" spans="1:42" ht="18" customHeight="1" x14ac:dyDescent="0.2">
      <c r="A15" s="292" t="s">
        <v>23</v>
      </c>
      <c r="B15" s="289">
        <v>6233</v>
      </c>
      <c r="C15" s="289">
        <v>7440</v>
      </c>
      <c r="D15" s="289">
        <v>8025</v>
      </c>
      <c r="E15" s="289">
        <v>8409</v>
      </c>
      <c r="F15" s="289">
        <v>9418</v>
      </c>
      <c r="G15" s="289">
        <v>9135</v>
      </c>
      <c r="H15" s="289">
        <v>9259</v>
      </c>
      <c r="I15" s="289">
        <v>7951</v>
      </c>
      <c r="J15" s="289">
        <v>8299</v>
      </c>
      <c r="K15" s="289">
        <v>8609</v>
      </c>
      <c r="L15" s="227">
        <v>11135</v>
      </c>
      <c r="M15" s="227">
        <v>11508</v>
      </c>
      <c r="N15" s="227">
        <v>10617</v>
      </c>
      <c r="O15" s="227">
        <v>9697</v>
      </c>
      <c r="P15" s="227">
        <v>15896</v>
      </c>
      <c r="Q15" s="227">
        <v>17103</v>
      </c>
      <c r="R15" s="227">
        <v>20171</v>
      </c>
      <c r="S15" s="227">
        <v>24913</v>
      </c>
      <c r="T15" s="227">
        <v>29550</v>
      </c>
      <c r="U15" s="227">
        <v>21500</v>
      </c>
      <c r="V15" s="230">
        <v>16132</v>
      </c>
      <c r="W15" s="230">
        <v>13770</v>
      </c>
      <c r="X15" s="230">
        <v>12040</v>
      </c>
      <c r="Y15" s="230">
        <v>12894</v>
      </c>
      <c r="Z15" s="230">
        <v>13794</v>
      </c>
      <c r="AA15" s="230">
        <v>28442</v>
      </c>
      <c r="AB15" s="413">
        <f>'[1]κατά φύλο, μήνα 2020,2021'!K18</f>
        <v>10383</v>
      </c>
      <c r="AC15" s="291">
        <v>-0.63494128401659511</v>
      </c>
    </row>
    <row r="16" spans="1:42" ht="18" customHeight="1" x14ac:dyDescent="0.2">
      <c r="A16" s="292" t="s">
        <v>24</v>
      </c>
      <c r="B16" s="289">
        <v>6119</v>
      </c>
      <c r="C16" s="289">
        <v>7280</v>
      </c>
      <c r="D16" s="289">
        <v>7475</v>
      </c>
      <c r="E16" s="289">
        <v>7732</v>
      </c>
      <c r="F16" s="289">
        <v>7380</v>
      </c>
      <c r="G16" s="289">
        <v>8515</v>
      </c>
      <c r="H16" s="289">
        <v>9185</v>
      </c>
      <c r="I16" s="289">
        <v>7450</v>
      </c>
      <c r="J16" s="289">
        <v>7894</v>
      </c>
      <c r="K16" s="289">
        <v>8105</v>
      </c>
      <c r="L16" s="227">
        <v>9847</v>
      </c>
      <c r="M16" s="227">
        <v>9396</v>
      </c>
      <c r="N16" s="227">
        <v>8345</v>
      </c>
      <c r="O16" s="227">
        <v>8194</v>
      </c>
      <c r="P16" s="227">
        <v>14225</v>
      </c>
      <c r="Q16" s="227">
        <v>15052</v>
      </c>
      <c r="R16" s="227">
        <v>18540</v>
      </c>
      <c r="S16" s="227">
        <v>22957</v>
      </c>
      <c r="T16" s="227">
        <v>27093</v>
      </c>
      <c r="U16" s="227">
        <v>17937</v>
      </c>
      <c r="V16" s="230">
        <v>14132</v>
      </c>
      <c r="W16" s="230">
        <v>12341</v>
      </c>
      <c r="X16" s="230">
        <v>10316</v>
      </c>
      <c r="Y16" s="230">
        <v>10574</v>
      </c>
      <c r="Z16" s="230">
        <v>10365</v>
      </c>
      <c r="AA16" s="230">
        <v>27085</v>
      </c>
      <c r="AB16" s="413">
        <f>'[1]κατά φύλο, μήνα 2020,2021'!K19</f>
        <v>8136</v>
      </c>
      <c r="AC16" s="291">
        <v>-0.69961233154882774</v>
      </c>
    </row>
    <row r="17" spans="1:29" ht="18" customHeight="1" x14ac:dyDescent="0.2">
      <c r="A17" s="292" t="s">
        <v>25</v>
      </c>
      <c r="B17" s="289">
        <v>6416</v>
      </c>
      <c r="C17" s="289">
        <v>8908</v>
      </c>
      <c r="D17" s="289">
        <v>8589</v>
      </c>
      <c r="E17" s="289">
        <v>9186</v>
      </c>
      <c r="F17" s="289">
        <v>9125</v>
      </c>
      <c r="G17" s="289">
        <v>9905</v>
      </c>
      <c r="H17" s="289">
        <v>12316</v>
      </c>
      <c r="I17" s="289">
        <v>10392</v>
      </c>
      <c r="J17" s="289">
        <v>10560</v>
      </c>
      <c r="K17" s="289">
        <v>10575</v>
      </c>
      <c r="L17" s="227">
        <v>13614</v>
      </c>
      <c r="M17" s="227">
        <v>12990</v>
      </c>
      <c r="N17" s="227">
        <v>12052</v>
      </c>
      <c r="O17" s="227">
        <v>11853</v>
      </c>
      <c r="P17" s="227">
        <v>19333</v>
      </c>
      <c r="Q17" s="227">
        <v>20238</v>
      </c>
      <c r="R17" s="227">
        <v>24943</v>
      </c>
      <c r="S17" s="227">
        <v>29393</v>
      </c>
      <c r="T17" s="227">
        <v>32643</v>
      </c>
      <c r="U17" s="227">
        <v>25814</v>
      </c>
      <c r="V17" s="230">
        <v>23214</v>
      </c>
      <c r="W17" s="230">
        <v>20992</v>
      </c>
      <c r="X17" s="230">
        <v>19067</v>
      </c>
      <c r="Y17" s="230">
        <v>20250</v>
      </c>
      <c r="Z17" s="230">
        <v>19794</v>
      </c>
      <c r="AA17" s="230">
        <v>27201</v>
      </c>
      <c r="AB17" s="413">
        <f>'[1]κατά φύλο, μήνα 2020,2021'!K20</f>
        <v>14970</v>
      </c>
      <c r="AC17" s="291">
        <v>-0.44965258630197424</v>
      </c>
    </row>
    <row r="18" spans="1:29" ht="17.25" customHeight="1" thickBot="1" x14ac:dyDescent="0.25">
      <c r="A18" s="294" t="s">
        <v>26</v>
      </c>
      <c r="B18" s="295">
        <v>8226</v>
      </c>
      <c r="C18" s="295">
        <v>11214</v>
      </c>
      <c r="D18" s="295">
        <v>9915</v>
      </c>
      <c r="E18" s="295">
        <v>12477</v>
      </c>
      <c r="F18" s="295">
        <v>11719</v>
      </c>
      <c r="G18" s="295">
        <v>13133</v>
      </c>
      <c r="H18" s="295">
        <v>15302</v>
      </c>
      <c r="I18" s="295">
        <v>13658</v>
      </c>
      <c r="J18" s="295">
        <v>13824</v>
      </c>
      <c r="K18" s="295">
        <v>14111</v>
      </c>
      <c r="L18" s="228">
        <v>16294</v>
      </c>
      <c r="M18" s="228">
        <v>15903</v>
      </c>
      <c r="N18" s="228">
        <v>15648</v>
      </c>
      <c r="O18" s="228">
        <v>15669</v>
      </c>
      <c r="P18" s="228">
        <v>22938</v>
      </c>
      <c r="Q18" s="228">
        <v>24154</v>
      </c>
      <c r="R18" s="228">
        <v>29034</v>
      </c>
      <c r="S18" s="228">
        <v>33374</v>
      </c>
      <c r="T18" s="228">
        <v>36716</v>
      </c>
      <c r="U18" s="228">
        <v>29637</v>
      </c>
      <c r="V18" s="231">
        <v>26943</v>
      </c>
      <c r="W18" s="231">
        <v>25357</v>
      </c>
      <c r="X18" s="231">
        <v>23666</v>
      </c>
      <c r="Y18" s="231">
        <v>24604</v>
      </c>
      <c r="Z18" s="230">
        <v>23669</v>
      </c>
      <c r="AA18" s="301">
        <v>25846</v>
      </c>
      <c r="AB18" s="413">
        <v>19605</v>
      </c>
      <c r="AC18" s="296">
        <v>-0.24146869921844771</v>
      </c>
    </row>
    <row r="19" spans="1:29" ht="53.25" customHeight="1" thickBot="1" x14ac:dyDescent="0.25">
      <c r="A19" s="297" t="s">
        <v>27</v>
      </c>
      <c r="B19" s="104">
        <v>6715.833333333333</v>
      </c>
      <c r="C19" s="104">
        <v>8442.1666666666661</v>
      </c>
      <c r="D19" s="104">
        <v>8622.6666666666661</v>
      </c>
      <c r="E19" s="104">
        <v>9149</v>
      </c>
      <c r="F19" s="104">
        <v>9540.5</v>
      </c>
      <c r="G19" s="104">
        <v>10104.666666666666</v>
      </c>
      <c r="H19" s="104">
        <v>11014.833333333334</v>
      </c>
      <c r="I19" s="104">
        <v>9473.6666666666661</v>
      </c>
      <c r="J19" s="104">
        <v>9921.1666666666661</v>
      </c>
      <c r="K19" s="104">
        <v>10006.833333333334</v>
      </c>
      <c r="L19" s="102">
        <v>12377.166666666666</v>
      </c>
      <c r="M19" s="102">
        <v>12230.666666666666</v>
      </c>
      <c r="N19" s="102">
        <v>11374</v>
      </c>
      <c r="O19" s="102">
        <v>11010.166666666666</v>
      </c>
      <c r="P19" s="102">
        <v>17352.166666666668</v>
      </c>
      <c r="Q19" s="102">
        <v>18819.166666666668</v>
      </c>
      <c r="R19" s="102">
        <v>22202.166666666668</v>
      </c>
      <c r="S19" s="102">
        <v>26817</v>
      </c>
      <c r="T19" s="205">
        <v>30979.166666666668</v>
      </c>
      <c r="U19" s="205">
        <v>23151.666666666668</v>
      </c>
      <c r="V19" s="205">
        <v>19405.5</v>
      </c>
      <c r="W19" s="205">
        <v>17160.166666666668</v>
      </c>
      <c r="X19" s="205">
        <v>15497.333333333334</v>
      </c>
      <c r="Y19" s="205">
        <v>15694</v>
      </c>
      <c r="Z19" s="205">
        <v>15776.833333333334</v>
      </c>
      <c r="AA19" s="251">
        <f>AVERAGE(AA13:AA18)</f>
        <v>27933.5</v>
      </c>
      <c r="AB19" s="414">
        <f>AVERAGE(AB13:AB18)</f>
        <v>13269.833333333334</v>
      </c>
      <c r="AC19" s="238">
        <v>-0.52494913514835828</v>
      </c>
    </row>
    <row r="20" spans="1:29" ht="36.75" customHeight="1" thickBot="1" x14ac:dyDescent="0.25">
      <c r="A20" s="302" t="s">
        <v>28</v>
      </c>
      <c r="B20" s="104">
        <v>6916.416666666667</v>
      </c>
      <c r="C20" s="104">
        <v>8484.0833333333339</v>
      </c>
      <c r="D20" s="104">
        <v>9345.5833333333339</v>
      </c>
      <c r="E20" s="104">
        <v>9457.8333333333339</v>
      </c>
      <c r="F20" s="104">
        <v>10434.916666666666</v>
      </c>
      <c r="G20" s="104">
        <v>10773</v>
      </c>
      <c r="H20" s="104">
        <v>11154.083333333334</v>
      </c>
      <c r="I20" s="104">
        <v>10063.25</v>
      </c>
      <c r="J20" s="104">
        <v>11086.09090909091</v>
      </c>
      <c r="K20" s="104">
        <v>10799.416666666666</v>
      </c>
      <c r="L20" s="104">
        <v>13287.333333333334</v>
      </c>
      <c r="M20" s="102">
        <v>13374.583333333334</v>
      </c>
      <c r="N20" s="102">
        <v>12553</v>
      </c>
      <c r="O20" s="102">
        <v>11779.166666666666</v>
      </c>
      <c r="P20" s="102">
        <v>16851.083333333332</v>
      </c>
      <c r="Q20" s="102">
        <v>19980.583333333332</v>
      </c>
      <c r="R20" s="102">
        <v>22569.083333333332</v>
      </c>
      <c r="S20" s="102">
        <v>27814.416666666668</v>
      </c>
      <c r="T20" s="205">
        <v>31828.666666666668</v>
      </c>
      <c r="U20" s="205">
        <v>26972.583333333332</v>
      </c>
      <c r="V20" s="205">
        <v>22279.166666666668</v>
      </c>
      <c r="W20" s="205">
        <v>19320.333333333332</v>
      </c>
      <c r="X20" s="205">
        <v>17911.083333333332</v>
      </c>
      <c r="Y20" s="205">
        <v>16909.333333333336</v>
      </c>
      <c r="Z20" s="205">
        <v>17791.75</v>
      </c>
      <c r="AA20" s="251">
        <f>AVERAGE(AA12,AA19)</f>
        <v>26753</v>
      </c>
      <c r="AB20" s="414">
        <f>AVERAGE(AB6:AB11,AB13:AB18)</f>
        <v>17719.166666666668</v>
      </c>
      <c r="AC20" s="238">
        <v>-0.33767552548623825</v>
      </c>
    </row>
    <row r="21" spans="1:29" x14ac:dyDescent="0.2">
      <c r="A21" s="31"/>
    </row>
    <row r="22" spans="1:29" ht="14.25" customHeight="1" x14ac:dyDescent="0.2"/>
    <row r="23" spans="1:29" x14ac:dyDescent="0.2">
      <c r="A23" s="303"/>
      <c r="B23" s="303"/>
      <c r="C23" s="303"/>
      <c r="D23" s="303"/>
      <c r="E23" s="303"/>
      <c r="F23" s="303"/>
      <c r="G23" s="303"/>
      <c r="H23" s="303"/>
      <c r="I23" s="303"/>
      <c r="J23" s="303"/>
      <c r="K23" s="303"/>
      <c r="L23" s="303"/>
      <c r="M23" s="303"/>
      <c r="N23" s="303"/>
      <c r="O23" s="303"/>
      <c r="P23" s="303"/>
      <c r="R23" s="31"/>
      <c r="S23" s="31"/>
      <c r="T23" s="31"/>
      <c r="U23" s="31"/>
      <c r="V23" s="31"/>
      <c r="W23" s="31"/>
      <c r="X23" s="31"/>
      <c r="Y23" s="427" t="s">
        <v>38</v>
      </c>
      <c r="Z23" s="427"/>
      <c r="AA23" s="427"/>
      <c r="AB23" s="427"/>
      <c r="AC23" s="427"/>
    </row>
    <row r="24" spans="1:29" ht="15" customHeight="1" x14ac:dyDescent="0.2">
      <c r="A24" s="304">
        <v>45040</v>
      </c>
      <c r="R24" s="31"/>
      <c r="S24" s="31"/>
      <c r="T24" s="31"/>
      <c r="U24" s="31"/>
      <c r="V24" s="31"/>
      <c r="W24" s="31"/>
      <c r="X24" s="31"/>
      <c r="Y24" s="427" t="s">
        <v>39</v>
      </c>
      <c r="Z24" s="427"/>
      <c r="AA24" s="427"/>
      <c r="AB24" s="427"/>
      <c r="AC24" s="427"/>
    </row>
    <row r="25" spans="1:29" ht="17.25" customHeight="1" x14ac:dyDescent="0.2"/>
    <row r="26" spans="1:29" x14ac:dyDescent="0.2">
      <c r="A26" s="305"/>
      <c r="S26" s="427"/>
      <c r="T26" s="427"/>
      <c r="U26" s="31"/>
      <c r="V26" s="31"/>
      <c r="W26" s="31"/>
      <c r="X26" s="31"/>
      <c r="Y26" s="31"/>
      <c r="Z26" s="31"/>
      <c r="AA26" s="31"/>
      <c r="AB26" s="31"/>
    </row>
    <row r="27" spans="1:29" x14ac:dyDescent="0.2">
      <c r="A27" s="306"/>
      <c r="Q27" s="31"/>
      <c r="R27" s="427"/>
      <c r="S27" s="427"/>
      <c r="T27" s="427"/>
      <c r="U27" s="427"/>
      <c r="V27" s="183"/>
      <c r="W27" s="183"/>
      <c r="X27" s="183"/>
      <c r="Y27" s="183"/>
      <c r="Z27" s="183"/>
      <c r="AA27" s="183"/>
      <c r="AB27" s="183"/>
    </row>
    <row r="28" spans="1:29" x14ac:dyDescent="0.2">
      <c r="A28" s="306"/>
      <c r="P28" s="31"/>
      <c r="Q28" s="31"/>
      <c r="R28" s="31"/>
      <c r="S28" s="31"/>
    </row>
    <row r="29" spans="1:29" x14ac:dyDescent="0.2">
      <c r="A29" s="305"/>
      <c r="O29" s="31"/>
      <c r="P29" s="31"/>
      <c r="Q29" s="31"/>
      <c r="R29" s="31"/>
      <c r="S29" s="183"/>
    </row>
  </sheetData>
  <mergeCells count="6">
    <mergeCell ref="A3:AC3"/>
    <mergeCell ref="R27:U27"/>
    <mergeCell ref="F4:Q4"/>
    <mergeCell ref="S26:T26"/>
    <mergeCell ref="Y23:AC23"/>
    <mergeCell ref="Y24:AC24"/>
  </mergeCells>
  <phoneticPr fontId="0" type="noConversion"/>
  <pageMargins left="0" right="0" top="0.98425196850393704" bottom="0.78740157480314965" header="0.51181102362204722" footer="0.51181102362204722"/>
  <pageSetup paperSize="9" scale="7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7"/>
  <sheetViews>
    <sheetView topLeftCell="A10" zoomScale="85" zoomScaleNormal="85" workbookViewId="0">
      <selection activeCell="Q30" sqref="Q30"/>
    </sheetView>
  </sheetViews>
  <sheetFormatPr defaultRowHeight="12.75" x14ac:dyDescent="0.2"/>
  <cols>
    <col min="1" max="1" width="16.5703125" customWidth="1"/>
    <col min="2" max="2" width="12.42578125" customWidth="1"/>
    <col min="4" max="4" width="9.5703125" customWidth="1"/>
    <col min="5" max="5" width="7.7109375" bestFit="1" customWidth="1"/>
    <col min="6" max="6" width="9.42578125" customWidth="1"/>
    <col min="7" max="7" width="11" customWidth="1"/>
    <col min="11" max="11" width="7.7109375" bestFit="1" customWidth="1"/>
  </cols>
  <sheetData>
    <row r="1" spans="1:28" x14ac:dyDescent="0.2">
      <c r="A1" s="165" t="s">
        <v>45</v>
      </c>
    </row>
    <row r="2" spans="1:28" ht="27.75" customHeight="1" x14ac:dyDescent="0.2">
      <c r="A2" s="449" t="s">
        <v>124</v>
      </c>
      <c r="B2" s="449"/>
      <c r="C2" s="449"/>
      <c r="D2" s="449"/>
      <c r="E2" s="449"/>
      <c r="F2" s="449"/>
      <c r="G2" s="449"/>
      <c r="H2" s="449"/>
      <c r="I2" s="449"/>
      <c r="J2" s="449"/>
      <c r="K2" s="449"/>
      <c r="L2" s="449"/>
      <c r="M2" s="449"/>
      <c r="N2" s="193"/>
      <c r="O2" s="193"/>
      <c r="P2" s="193"/>
      <c r="Q2" s="193"/>
      <c r="R2" s="193"/>
      <c r="S2" s="193"/>
      <c r="T2" s="193"/>
      <c r="U2" s="193"/>
      <c r="V2" s="193"/>
      <c r="W2" s="193"/>
      <c r="X2" s="193"/>
      <c r="Y2" s="193"/>
      <c r="Z2" s="193"/>
      <c r="AA2" s="193"/>
      <c r="AB2" s="193"/>
    </row>
    <row r="3" spans="1:28" ht="13.5" thickBot="1" x14ac:dyDescent="0.25">
      <c r="A3" s="253"/>
    </row>
    <row r="4" spans="1:28" ht="19.5" customHeight="1" thickBot="1" x14ac:dyDescent="0.3">
      <c r="A4" s="147"/>
      <c r="B4" s="450">
        <v>2020</v>
      </c>
      <c r="C4" s="451"/>
      <c r="D4" s="451"/>
      <c r="E4" s="451"/>
      <c r="F4" s="451"/>
      <c r="G4" s="456" t="s">
        <v>113</v>
      </c>
      <c r="H4" s="451">
        <v>2021</v>
      </c>
      <c r="I4" s="451"/>
      <c r="J4" s="451"/>
      <c r="K4" s="451"/>
      <c r="L4" s="451"/>
      <c r="M4" s="454" t="s">
        <v>125</v>
      </c>
    </row>
    <row r="5" spans="1:28" ht="37.5" customHeight="1" thickBot="1" x14ac:dyDescent="0.25">
      <c r="A5" s="160" t="s">
        <v>41</v>
      </c>
      <c r="B5" s="175" t="s">
        <v>46</v>
      </c>
      <c r="C5" s="176" t="s">
        <v>47</v>
      </c>
      <c r="D5" s="176" t="s">
        <v>48</v>
      </c>
      <c r="E5" s="177" t="s">
        <v>49</v>
      </c>
      <c r="F5" s="178" t="s">
        <v>50</v>
      </c>
      <c r="G5" s="457"/>
      <c r="H5" s="175" t="s">
        <v>46</v>
      </c>
      <c r="I5" s="176" t="s">
        <v>47</v>
      </c>
      <c r="J5" s="176" t="s">
        <v>48</v>
      </c>
      <c r="K5" s="177" t="s">
        <v>49</v>
      </c>
      <c r="L5" s="178" t="s">
        <v>50</v>
      </c>
      <c r="M5" s="455"/>
    </row>
    <row r="6" spans="1:28" ht="18" customHeight="1" x14ac:dyDescent="0.2">
      <c r="A6" s="173" t="s">
        <v>14</v>
      </c>
      <c r="B6" s="226">
        <v>12655</v>
      </c>
      <c r="C6" s="226">
        <v>7061</v>
      </c>
      <c r="D6" s="226">
        <v>1152</v>
      </c>
      <c r="E6" s="226">
        <v>60</v>
      </c>
      <c r="F6" s="226">
        <v>20928</v>
      </c>
      <c r="G6" s="232">
        <v>-7.952146375791691E-2</v>
      </c>
      <c r="H6" s="226">
        <v>6687</v>
      </c>
      <c r="I6" s="226">
        <v>2252</v>
      </c>
      <c r="J6" s="226">
        <v>460</v>
      </c>
      <c r="K6" s="226">
        <v>29</v>
      </c>
      <c r="L6" s="226">
        <v>9428</v>
      </c>
      <c r="M6" s="233">
        <v>-0.54950305810397548</v>
      </c>
    </row>
    <row r="7" spans="1:28" ht="18" customHeight="1" x14ac:dyDescent="0.2">
      <c r="A7" s="64" t="s">
        <v>15</v>
      </c>
      <c r="B7" s="226">
        <v>12396</v>
      </c>
      <c r="C7" s="226">
        <v>6903</v>
      </c>
      <c r="D7" s="226">
        <v>1148</v>
      </c>
      <c r="E7" s="226">
        <v>60</v>
      </c>
      <c r="F7" s="226">
        <v>20507</v>
      </c>
      <c r="G7" s="232">
        <v>-1.3042641255173737E-2</v>
      </c>
      <c r="H7" s="226">
        <v>6094</v>
      </c>
      <c r="I7" s="226">
        <v>2166</v>
      </c>
      <c r="J7" s="226">
        <v>425</v>
      </c>
      <c r="K7" s="226">
        <v>27</v>
      </c>
      <c r="L7" s="226">
        <v>8712</v>
      </c>
      <c r="M7" s="233">
        <v>-0.57516945433266686</v>
      </c>
    </row>
    <row r="8" spans="1:28" ht="18" customHeight="1" x14ac:dyDescent="0.2">
      <c r="A8" s="64" t="s">
        <v>16</v>
      </c>
      <c r="B8" s="226">
        <v>13252</v>
      </c>
      <c r="C8" s="226">
        <v>7312</v>
      </c>
      <c r="D8" s="226">
        <v>1236</v>
      </c>
      <c r="E8" s="226">
        <v>60</v>
      </c>
      <c r="F8" s="226">
        <v>21860</v>
      </c>
      <c r="G8" s="232">
        <v>0.17463729177861365</v>
      </c>
      <c r="H8" s="226">
        <v>5708</v>
      </c>
      <c r="I8" s="226">
        <v>2014</v>
      </c>
      <c r="J8" s="226">
        <v>399</v>
      </c>
      <c r="K8" s="226">
        <v>23</v>
      </c>
      <c r="L8" s="226">
        <v>8144</v>
      </c>
      <c r="M8" s="233">
        <v>-0.62744739249771264</v>
      </c>
    </row>
    <row r="9" spans="1:28" ht="18" customHeight="1" x14ac:dyDescent="0.2">
      <c r="A9" s="64" t="s">
        <v>17</v>
      </c>
      <c r="B9" s="226">
        <v>9542</v>
      </c>
      <c r="C9" s="226">
        <v>5363</v>
      </c>
      <c r="D9" s="226">
        <v>926</v>
      </c>
      <c r="E9" s="226">
        <v>57</v>
      </c>
      <c r="F9" s="226">
        <v>15888</v>
      </c>
      <c r="G9" s="232">
        <v>0.17549570878958276</v>
      </c>
      <c r="H9" s="226">
        <v>5306</v>
      </c>
      <c r="I9" s="226">
        <v>1855</v>
      </c>
      <c r="J9" s="226">
        <v>364</v>
      </c>
      <c r="K9" s="226">
        <v>19</v>
      </c>
      <c r="L9" s="226">
        <v>7544</v>
      </c>
      <c r="M9" s="233">
        <v>-0.52517623363544819</v>
      </c>
    </row>
    <row r="10" spans="1:28" ht="18" customHeight="1" x14ac:dyDescent="0.2">
      <c r="A10" s="64" t="s">
        <v>18</v>
      </c>
      <c r="B10" s="226">
        <v>9681</v>
      </c>
      <c r="C10" s="226">
        <v>5383</v>
      </c>
      <c r="D10" s="226">
        <v>930</v>
      </c>
      <c r="E10" s="226">
        <v>58</v>
      </c>
      <c r="F10" s="226">
        <v>16052</v>
      </c>
      <c r="G10" s="232">
        <v>1.0508496230995275</v>
      </c>
      <c r="H10" s="226">
        <v>4897</v>
      </c>
      <c r="I10" s="226">
        <v>1625</v>
      </c>
      <c r="J10" s="226">
        <v>328</v>
      </c>
      <c r="K10" s="226">
        <v>20</v>
      </c>
      <c r="L10" s="226">
        <v>6870</v>
      </c>
      <c r="M10" s="233">
        <v>-0.57201594816845258</v>
      </c>
    </row>
    <row r="11" spans="1:28" ht="18" customHeight="1" thickBot="1" x14ac:dyDescent="0.25">
      <c r="A11" s="125" t="s">
        <v>19</v>
      </c>
      <c r="B11" s="234">
        <v>7370</v>
      </c>
      <c r="C11" s="234">
        <v>2949</v>
      </c>
      <c r="D11" s="234">
        <v>617</v>
      </c>
      <c r="E11" s="234">
        <v>36</v>
      </c>
      <c r="F11" s="234">
        <v>10972</v>
      </c>
      <c r="G11" s="235">
        <v>0.4917743031951054</v>
      </c>
      <c r="H11" s="234">
        <v>5508</v>
      </c>
      <c r="I11" s="234">
        <v>1265</v>
      </c>
      <c r="J11" s="234">
        <v>279</v>
      </c>
      <c r="K11" s="234">
        <v>10</v>
      </c>
      <c r="L11" s="234">
        <v>7062</v>
      </c>
      <c r="M11" s="236">
        <v>-0.35636164783084212</v>
      </c>
    </row>
    <row r="12" spans="1:28" ht="45.75" customHeight="1" thickBot="1" x14ac:dyDescent="0.25">
      <c r="A12" s="80" t="s">
        <v>20</v>
      </c>
      <c r="B12" s="229">
        <v>10816</v>
      </c>
      <c r="C12" s="229">
        <v>5828.5</v>
      </c>
      <c r="D12" s="229">
        <v>1001.5</v>
      </c>
      <c r="E12" s="229">
        <v>55.166666666666664</v>
      </c>
      <c r="F12" s="229">
        <v>17701.166666666668</v>
      </c>
      <c r="G12" s="237">
        <v>0.16939728259672782</v>
      </c>
      <c r="H12" s="229">
        <v>5700</v>
      </c>
      <c r="I12" s="229">
        <v>1862.8333333333333</v>
      </c>
      <c r="J12" s="229">
        <v>375.83333333333331</v>
      </c>
      <c r="K12" s="229">
        <v>21.333333333333332</v>
      </c>
      <c r="L12" s="229">
        <v>7960</v>
      </c>
      <c r="M12" s="238">
        <v>-0.55031212631935755</v>
      </c>
    </row>
    <row r="13" spans="1:28" ht="18" customHeight="1" x14ac:dyDescent="0.2">
      <c r="A13" s="173" t="s">
        <v>21</v>
      </c>
      <c r="B13" s="239">
        <v>9540</v>
      </c>
      <c r="C13" s="239">
        <v>2381</v>
      </c>
      <c r="D13" s="239">
        <v>546</v>
      </c>
      <c r="E13" s="239">
        <v>24</v>
      </c>
      <c r="F13" s="239">
        <v>12491</v>
      </c>
      <c r="G13" s="240">
        <v>0.29668846672895266</v>
      </c>
      <c r="H13" s="239">
        <v>6832</v>
      </c>
      <c r="I13" s="239">
        <v>1229</v>
      </c>
      <c r="J13" s="239">
        <v>267</v>
      </c>
      <c r="K13" s="239">
        <v>9</v>
      </c>
      <c r="L13" s="239">
        <v>8337</v>
      </c>
      <c r="M13" s="241">
        <v>-0.33255944279881511</v>
      </c>
    </row>
    <row r="14" spans="1:28" ht="18" customHeight="1" x14ac:dyDescent="0.2">
      <c r="A14" s="64" t="s">
        <v>22</v>
      </c>
      <c r="B14" s="226">
        <v>9490</v>
      </c>
      <c r="C14" s="226">
        <v>2116</v>
      </c>
      <c r="D14" s="226">
        <v>477</v>
      </c>
      <c r="E14" s="226">
        <v>20</v>
      </c>
      <c r="F14" s="226">
        <v>12103</v>
      </c>
      <c r="G14" s="232">
        <v>0.20379948279291815</v>
      </c>
      <c r="H14" s="226">
        <v>6436</v>
      </c>
      <c r="I14" s="226">
        <v>1094</v>
      </c>
      <c r="J14" s="226">
        <v>225</v>
      </c>
      <c r="K14" s="226">
        <v>6</v>
      </c>
      <c r="L14" s="226">
        <v>7761</v>
      </c>
      <c r="M14" s="233">
        <v>-0.35875402792696021</v>
      </c>
    </row>
    <row r="15" spans="1:28" ht="18" customHeight="1" x14ac:dyDescent="0.2">
      <c r="A15" s="64" t="s">
        <v>23</v>
      </c>
      <c r="B15" s="226">
        <v>7563</v>
      </c>
      <c r="C15" s="226">
        <v>1895</v>
      </c>
      <c r="D15" s="226">
        <v>427</v>
      </c>
      <c r="E15" s="226">
        <v>21</v>
      </c>
      <c r="F15" s="226">
        <v>9906</v>
      </c>
      <c r="G15" s="232">
        <v>0.11066263033972423</v>
      </c>
      <c r="H15" s="226">
        <v>4848</v>
      </c>
      <c r="I15" s="226">
        <v>952</v>
      </c>
      <c r="J15" s="226">
        <v>204</v>
      </c>
      <c r="K15" s="226">
        <v>13</v>
      </c>
      <c r="L15" s="226">
        <v>6017</v>
      </c>
      <c r="M15" s="233">
        <v>-0.39259034928326264</v>
      </c>
    </row>
    <row r="16" spans="1:28" ht="18" customHeight="1" x14ac:dyDescent="0.2">
      <c r="A16" s="64" t="s">
        <v>24</v>
      </c>
      <c r="B16" s="226">
        <v>6002</v>
      </c>
      <c r="C16" s="226">
        <v>1748</v>
      </c>
      <c r="D16" s="226">
        <v>406</v>
      </c>
      <c r="E16" s="226">
        <v>19</v>
      </c>
      <c r="F16" s="226">
        <v>8175</v>
      </c>
      <c r="G16" s="232">
        <v>0.2239856265908069</v>
      </c>
      <c r="H16" s="226">
        <v>3601</v>
      </c>
      <c r="I16" s="226">
        <v>928</v>
      </c>
      <c r="J16" s="226">
        <v>203</v>
      </c>
      <c r="K16" s="226">
        <v>11</v>
      </c>
      <c r="L16" s="226">
        <v>4743</v>
      </c>
      <c r="M16" s="233">
        <v>-0.41981651376146789</v>
      </c>
    </row>
    <row r="17" spans="1:13" ht="18" customHeight="1" x14ac:dyDescent="0.2">
      <c r="A17" s="64" t="s">
        <v>25</v>
      </c>
      <c r="B17" s="226">
        <v>5934</v>
      </c>
      <c r="C17" s="226">
        <v>1952</v>
      </c>
      <c r="D17" s="226">
        <v>434</v>
      </c>
      <c r="E17" s="226">
        <v>29</v>
      </c>
      <c r="F17" s="226">
        <v>8349</v>
      </c>
      <c r="G17" s="232">
        <v>-0.43338988802171696</v>
      </c>
      <c r="H17" s="226">
        <v>6211</v>
      </c>
      <c r="I17" s="226">
        <v>2629</v>
      </c>
      <c r="J17" s="226">
        <v>432</v>
      </c>
      <c r="K17" s="226">
        <v>19</v>
      </c>
      <c r="L17" s="226">
        <v>9291</v>
      </c>
      <c r="M17" s="233">
        <v>0.11282788357887163</v>
      </c>
    </row>
    <row r="18" spans="1:13" ht="21" customHeight="1" thickBot="1" x14ac:dyDescent="0.25">
      <c r="A18" s="125" t="s">
        <v>26</v>
      </c>
      <c r="B18" s="234">
        <v>6162</v>
      </c>
      <c r="C18" s="234">
        <v>2116</v>
      </c>
      <c r="D18" s="234">
        <v>447</v>
      </c>
      <c r="E18" s="234">
        <v>27</v>
      </c>
      <c r="F18" s="234">
        <v>8752</v>
      </c>
      <c r="G18" s="235">
        <v>-0.54678680544767233</v>
      </c>
      <c r="H18" s="234">
        <v>8969</v>
      </c>
      <c r="I18" s="234">
        <v>4179</v>
      </c>
      <c r="J18" s="234">
        <v>745</v>
      </c>
      <c r="K18" s="234">
        <v>61</v>
      </c>
      <c r="L18" s="226">
        <v>13954</v>
      </c>
      <c r="M18" s="236">
        <v>0.59437842778793426</v>
      </c>
    </row>
    <row r="19" spans="1:13" ht="52.5" customHeight="1" thickBot="1" x14ac:dyDescent="0.25">
      <c r="A19" s="80" t="s">
        <v>27</v>
      </c>
      <c r="B19" s="229">
        <v>7448.5</v>
      </c>
      <c r="C19" s="229">
        <v>2034.6666666666667</v>
      </c>
      <c r="D19" s="229">
        <v>456.16666666666669</v>
      </c>
      <c r="E19" s="229">
        <v>23.333333333333332</v>
      </c>
      <c r="F19" s="229">
        <v>9962.6666666666661</v>
      </c>
      <c r="G19" s="307">
        <v>-0.13781713807676221</v>
      </c>
      <c r="H19" s="229">
        <v>6149.5</v>
      </c>
      <c r="I19" s="229">
        <v>1835.1666666666667</v>
      </c>
      <c r="J19" s="229">
        <v>346</v>
      </c>
      <c r="K19" s="229">
        <v>19.833333333333332</v>
      </c>
      <c r="L19" s="229">
        <v>8350.5</v>
      </c>
      <c r="M19" s="238">
        <v>-0.1618207976445396</v>
      </c>
    </row>
    <row r="20" spans="1:13" ht="37.5" customHeight="1" thickBot="1" x14ac:dyDescent="0.25">
      <c r="A20" s="174" t="s">
        <v>28</v>
      </c>
      <c r="B20" s="229">
        <v>9132.25</v>
      </c>
      <c r="C20" s="229">
        <v>3931.5833333333335</v>
      </c>
      <c r="D20" s="229">
        <v>728.83333333333337</v>
      </c>
      <c r="E20" s="229">
        <v>39.25</v>
      </c>
      <c r="F20" s="229">
        <v>13831.916666666668</v>
      </c>
      <c r="G20" s="307">
        <v>3.6402689927756748E-2</v>
      </c>
      <c r="H20" s="229">
        <v>5924.75</v>
      </c>
      <c r="I20" s="229">
        <v>1849</v>
      </c>
      <c r="J20" s="229">
        <v>360.91666666666669</v>
      </c>
      <c r="K20" s="229">
        <v>20.583333333333332</v>
      </c>
      <c r="L20" s="229">
        <v>8155.25</v>
      </c>
      <c r="M20" s="238">
        <v>-0.41040347505467434</v>
      </c>
    </row>
    <row r="22" spans="1:13" x14ac:dyDescent="0.2">
      <c r="K22" s="1"/>
      <c r="L22" s="66"/>
      <c r="M22" s="1"/>
    </row>
    <row r="23" spans="1:13" ht="26.25" customHeight="1" x14ac:dyDescent="0.2">
      <c r="A23" s="453" t="s">
        <v>51</v>
      </c>
      <c r="B23" s="453"/>
      <c r="C23" s="453"/>
      <c r="D23" s="453"/>
      <c r="E23" s="453"/>
      <c r="F23" s="453"/>
      <c r="G23" s="453"/>
      <c r="H23" s="453"/>
      <c r="I23" s="453"/>
      <c r="J23" s="453"/>
      <c r="K23" s="453"/>
      <c r="L23" s="453"/>
      <c r="M23" s="453"/>
    </row>
    <row r="24" spans="1:13" x14ac:dyDescent="0.2">
      <c r="A24" s="53" t="s">
        <v>142</v>
      </c>
      <c r="K24" s="1"/>
      <c r="L24" s="66" t="s">
        <v>38</v>
      </c>
      <c r="M24" s="1"/>
    </row>
    <row r="25" spans="1:13" x14ac:dyDescent="0.2">
      <c r="A25" s="168">
        <v>45040</v>
      </c>
      <c r="K25" s="1"/>
      <c r="L25" s="66" t="s">
        <v>39</v>
      </c>
      <c r="M25" s="1"/>
    </row>
    <row r="27" spans="1:13" x14ac:dyDescent="0.2">
      <c r="A27" s="53"/>
      <c r="D27" s="53"/>
      <c r="E27" s="452"/>
      <c r="F27" s="452"/>
      <c r="G27" s="67"/>
    </row>
  </sheetData>
  <mergeCells count="7">
    <mergeCell ref="A2:M2"/>
    <mergeCell ref="B4:F4"/>
    <mergeCell ref="E27:F27"/>
    <mergeCell ref="A23:M23"/>
    <mergeCell ref="H4:L4"/>
    <mergeCell ref="M4:M5"/>
    <mergeCell ref="G4:G5"/>
  </mergeCells>
  <pageMargins left="0" right="0" top="0.35433070866141736"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31"/>
  <sheetViews>
    <sheetView topLeftCell="X1" zoomScale="85" zoomScaleNormal="85" workbookViewId="0">
      <selection activeCell="AS4" sqref="AS4:AS7"/>
    </sheetView>
  </sheetViews>
  <sheetFormatPr defaultColWidth="17.7109375" defaultRowHeight="12.75" x14ac:dyDescent="0.2"/>
  <cols>
    <col min="1" max="1" width="17.28515625" customWidth="1"/>
    <col min="2" max="2" width="9.5703125" hidden="1" customWidth="1"/>
    <col min="3" max="5" width="14.140625" hidden="1" customWidth="1"/>
    <col min="6" max="6" width="9.7109375" hidden="1" customWidth="1"/>
    <col min="7" max="7" width="14" hidden="1" customWidth="1"/>
    <col min="8" max="8" width="8.5703125" hidden="1" customWidth="1"/>
    <col min="9" max="9" width="14.5703125" hidden="1" customWidth="1"/>
    <col min="10" max="10" width="8.42578125" hidden="1" customWidth="1"/>
    <col min="11" max="11" width="14.85546875" hidden="1" customWidth="1"/>
    <col min="12" max="12" width="9.5703125" hidden="1" customWidth="1"/>
    <col min="13" max="13" width="8.28515625" hidden="1" customWidth="1"/>
    <col min="14" max="14" width="14.7109375" hidden="1" customWidth="1"/>
    <col min="15" max="15" width="9" hidden="1" customWidth="1"/>
    <col min="16" max="16" width="8.85546875" hidden="1" customWidth="1"/>
    <col min="17" max="17" width="15.5703125" hidden="1" customWidth="1"/>
    <col min="18" max="18" width="8" hidden="1" customWidth="1"/>
    <col min="19" max="19" width="8.5703125" customWidth="1"/>
    <col min="20" max="20" width="15.7109375" customWidth="1"/>
    <col min="21" max="21" width="8.42578125" customWidth="1"/>
    <col min="22" max="22" width="8.5703125" customWidth="1"/>
    <col min="23" max="23" width="15.7109375" customWidth="1"/>
    <col min="24" max="24" width="8.42578125" customWidth="1"/>
    <col min="25" max="25" width="8.5703125" customWidth="1"/>
    <col min="26" max="26" width="15.7109375" customWidth="1"/>
    <col min="27" max="27" width="8.42578125" customWidth="1"/>
    <col min="28" max="28" width="8.5703125" customWidth="1"/>
    <col min="29" max="29" width="15.7109375" customWidth="1"/>
    <col min="30" max="30" width="8.42578125" customWidth="1"/>
    <col min="31" max="31" width="8.5703125" customWidth="1"/>
    <col min="32" max="32" width="15.7109375" customWidth="1"/>
    <col min="33" max="33" width="8.42578125" customWidth="1"/>
    <col min="34" max="34" width="8.140625" customWidth="1"/>
    <col min="35" max="35" width="15.140625" bestFit="1" customWidth="1"/>
    <col min="36" max="36" width="8.85546875" customWidth="1"/>
    <col min="37" max="37" width="8.140625" customWidth="1"/>
    <col min="38" max="38" width="15.140625" bestFit="1" customWidth="1"/>
    <col min="39" max="39" width="8.85546875" customWidth="1"/>
    <col min="40" max="40" width="8.140625" customWidth="1"/>
    <col min="41" max="41" width="16.28515625" customWidth="1"/>
    <col min="42" max="42" width="8.85546875" customWidth="1"/>
    <col min="43" max="43" width="8.140625" customWidth="1"/>
    <col min="44" max="44" width="15.140625" customWidth="1"/>
    <col min="45" max="45" width="9.85546875" customWidth="1"/>
  </cols>
  <sheetData>
    <row r="1" spans="1:45" x14ac:dyDescent="0.2">
      <c r="A1" s="165" t="s">
        <v>52</v>
      </c>
    </row>
    <row r="2" spans="1:45" ht="24" customHeight="1" x14ac:dyDescent="0.2">
      <c r="A2" s="449" t="s">
        <v>128</v>
      </c>
      <c r="B2" s="449"/>
      <c r="C2" s="449"/>
      <c r="D2" s="449"/>
      <c r="E2" s="449"/>
      <c r="F2" s="449"/>
      <c r="G2" s="449"/>
      <c r="H2" s="449"/>
      <c r="I2" s="449"/>
      <c r="J2" s="449"/>
      <c r="K2" s="449"/>
      <c r="L2" s="449"/>
      <c r="M2" s="449"/>
      <c r="N2" s="449"/>
      <c r="O2" s="449"/>
      <c r="P2" s="449"/>
      <c r="Q2" s="449"/>
      <c r="R2" s="449"/>
      <c r="S2" s="449"/>
      <c r="T2" s="449"/>
      <c r="U2" s="449"/>
      <c r="V2" s="449"/>
      <c r="W2" s="449"/>
      <c r="X2" s="449"/>
    </row>
    <row r="3" spans="1:45" ht="13.5" customHeight="1" thickBot="1" x14ac:dyDescent="0.25"/>
    <row r="4" spans="1:45" ht="12.75" customHeight="1" thickBot="1" x14ac:dyDescent="0.25">
      <c r="A4" s="49"/>
      <c r="B4" s="462">
        <v>2005</v>
      </c>
      <c r="C4" s="464"/>
      <c r="D4" s="462">
        <v>2006</v>
      </c>
      <c r="E4" s="464"/>
      <c r="F4" s="462">
        <v>2007</v>
      </c>
      <c r="G4" s="464"/>
      <c r="H4" s="462">
        <v>2008</v>
      </c>
      <c r="I4" s="464"/>
      <c r="J4" s="462">
        <v>2009</v>
      </c>
      <c r="K4" s="463"/>
      <c r="L4" s="467" t="s">
        <v>8</v>
      </c>
      <c r="M4" s="462">
        <v>2010</v>
      </c>
      <c r="N4" s="463"/>
      <c r="O4" s="467" t="s">
        <v>9</v>
      </c>
      <c r="P4" s="462">
        <v>2012</v>
      </c>
      <c r="Q4" s="463"/>
      <c r="R4" s="467" t="s">
        <v>58</v>
      </c>
      <c r="S4" s="462">
        <v>2013</v>
      </c>
      <c r="T4" s="463"/>
      <c r="U4" s="467" t="s">
        <v>110</v>
      </c>
      <c r="V4" s="462">
        <v>2014</v>
      </c>
      <c r="W4" s="463"/>
      <c r="X4" s="467" t="s">
        <v>59</v>
      </c>
      <c r="Y4" s="462">
        <v>2015</v>
      </c>
      <c r="Z4" s="463"/>
      <c r="AA4" s="467" t="s">
        <v>105</v>
      </c>
      <c r="AB4" s="462">
        <v>2016</v>
      </c>
      <c r="AC4" s="463"/>
      <c r="AD4" s="467" t="s">
        <v>106</v>
      </c>
      <c r="AE4" s="462">
        <v>2017</v>
      </c>
      <c r="AF4" s="463"/>
      <c r="AG4" s="467" t="s">
        <v>107</v>
      </c>
      <c r="AH4" s="462">
        <v>2018</v>
      </c>
      <c r="AI4" s="463"/>
      <c r="AJ4" s="467" t="s">
        <v>108</v>
      </c>
      <c r="AK4" s="462">
        <v>2019</v>
      </c>
      <c r="AL4" s="463"/>
      <c r="AM4" s="467" t="s">
        <v>109</v>
      </c>
      <c r="AN4" s="462">
        <v>2020</v>
      </c>
      <c r="AO4" s="463"/>
      <c r="AP4" s="467" t="s">
        <v>112</v>
      </c>
      <c r="AQ4" s="462">
        <v>2021</v>
      </c>
      <c r="AR4" s="463"/>
      <c r="AS4" s="467" t="s">
        <v>126</v>
      </c>
    </row>
    <row r="5" spans="1:45" ht="12.75" customHeight="1" x14ac:dyDescent="0.2">
      <c r="A5" s="161" t="s">
        <v>41</v>
      </c>
      <c r="B5" s="55" t="s">
        <v>1</v>
      </c>
      <c r="C5" s="58" t="s">
        <v>2</v>
      </c>
      <c r="D5" s="55" t="s">
        <v>1</v>
      </c>
      <c r="E5" s="58" t="s">
        <v>2</v>
      </c>
      <c r="F5" s="55" t="s">
        <v>1</v>
      </c>
      <c r="G5" s="58" t="s">
        <v>2</v>
      </c>
      <c r="H5" s="55" t="s">
        <v>1</v>
      </c>
      <c r="I5" s="465" t="s">
        <v>11</v>
      </c>
      <c r="J5" s="55" t="s">
        <v>1</v>
      </c>
      <c r="K5" s="471" t="s">
        <v>11</v>
      </c>
      <c r="L5" s="468"/>
      <c r="M5" s="55" t="s">
        <v>1</v>
      </c>
      <c r="N5" s="471" t="s">
        <v>11</v>
      </c>
      <c r="O5" s="468"/>
      <c r="P5" s="458" t="s">
        <v>56</v>
      </c>
      <c r="Q5" s="460" t="s">
        <v>57</v>
      </c>
      <c r="R5" s="468"/>
      <c r="S5" s="458" t="s">
        <v>56</v>
      </c>
      <c r="T5" s="460" t="s">
        <v>57</v>
      </c>
      <c r="U5" s="468"/>
      <c r="V5" s="458" t="s">
        <v>56</v>
      </c>
      <c r="W5" s="460" t="s">
        <v>57</v>
      </c>
      <c r="X5" s="468"/>
      <c r="Y5" s="458" t="s">
        <v>56</v>
      </c>
      <c r="Z5" s="460" t="s">
        <v>57</v>
      </c>
      <c r="AA5" s="468"/>
      <c r="AB5" s="458" t="s">
        <v>56</v>
      </c>
      <c r="AC5" s="460" t="s">
        <v>57</v>
      </c>
      <c r="AD5" s="468"/>
      <c r="AE5" s="458" t="s">
        <v>56</v>
      </c>
      <c r="AF5" s="460" t="s">
        <v>57</v>
      </c>
      <c r="AG5" s="468"/>
      <c r="AH5" s="458" t="s">
        <v>56</v>
      </c>
      <c r="AI5" s="460" t="s">
        <v>57</v>
      </c>
      <c r="AJ5" s="468"/>
      <c r="AK5" s="458" t="s">
        <v>56</v>
      </c>
      <c r="AL5" s="460" t="s">
        <v>57</v>
      </c>
      <c r="AM5" s="468"/>
      <c r="AN5" s="458" t="s">
        <v>56</v>
      </c>
      <c r="AO5" s="460" t="s">
        <v>57</v>
      </c>
      <c r="AP5" s="468"/>
      <c r="AQ5" s="458" t="s">
        <v>56</v>
      </c>
      <c r="AR5" s="460" t="s">
        <v>57</v>
      </c>
      <c r="AS5" s="468"/>
    </row>
    <row r="6" spans="1:45" x14ac:dyDescent="0.2">
      <c r="A6" s="50"/>
      <c r="B6" s="56" t="s">
        <v>3</v>
      </c>
      <c r="C6" s="59" t="s">
        <v>6</v>
      </c>
      <c r="D6" s="57" t="s">
        <v>3</v>
      </c>
      <c r="E6" s="59" t="s">
        <v>4</v>
      </c>
      <c r="F6" s="56" t="s">
        <v>3</v>
      </c>
      <c r="G6" s="59" t="s">
        <v>4</v>
      </c>
      <c r="H6" s="57" t="s">
        <v>10</v>
      </c>
      <c r="I6" s="466"/>
      <c r="J6" s="57" t="s">
        <v>10</v>
      </c>
      <c r="K6" s="472"/>
      <c r="L6" s="468"/>
      <c r="M6" s="57" t="s">
        <v>10</v>
      </c>
      <c r="N6" s="472"/>
      <c r="O6" s="468"/>
      <c r="P6" s="458"/>
      <c r="Q6" s="460"/>
      <c r="R6" s="468"/>
      <c r="S6" s="458"/>
      <c r="T6" s="460"/>
      <c r="U6" s="468"/>
      <c r="V6" s="458"/>
      <c r="W6" s="460"/>
      <c r="X6" s="468"/>
      <c r="Y6" s="458"/>
      <c r="Z6" s="460"/>
      <c r="AA6" s="468"/>
      <c r="AB6" s="458"/>
      <c r="AC6" s="460"/>
      <c r="AD6" s="468"/>
      <c r="AE6" s="458"/>
      <c r="AF6" s="460"/>
      <c r="AG6" s="468"/>
      <c r="AH6" s="458"/>
      <c r="AI6" s="460"/>
      <c r="AJ6" s="468"/>
      <c r="AK6" s="458"/>
      <c r="AL6" s="460"/>
      <c r="AM6" s="468"/>
      <c r="AN6" s="458"/>
      <c r="AO6" s="460"/>
      <c r="AP6" s="468"/>
      <c r="AQ6" s="458"/>
      <c r="AR6" s="460"/>
      <c r="AS6" s="468"/>
    </row>
    <row r="7" spans="1:45" ht="19.5" customHeight="1" thickBot="1" x14ac:dyDescent="0.25">
      <c r="A7" s="51"/>
      <c r="B7" s="60"/>
      <c r="C7" s="61" t="s">
        <v>0</v>
      </c>
      <c r="D7" s="60"/>
      <c r="E7" s="61" t="s">
        <v>0</v>
      </c>
      <c r="F7" s="60"/>
      <c r="G7" s="61" t="s">
        <v>0</v>
      </c>
      <c r="H7" s="60"/>
      <c r="I7" s="62"/>
      <c r="J7" s="60"/>
      <c r="K7" s="108"/>
      <c r="L7" s="469"/>
      <c r="M7" s="60"/>
      <c r="N7" s="108"/>
      <c r="O7" s="469"/>
      <c r="P7" s="459"/>
      <c r="Q7" s="461"/>
      <c r="R7" s="469"/>
      <c r="S7" s="459"/>
      <c r="T7" s="461"/>
      <c r="U7" s="469"/>
      <c r="V7" s="459"/>
      <c r="W7" s="461"/>
      <c r="X7" s="469"/>
      <c r="Y7" s="459"/>
      <c r="Z7" s="461"/>
      <c r="AA7" s="469"/>
      <c r="AB7" s="459"/>
      <c r="AC7" s="461"/>
      <c r="AD7" s="469"/>
      <c r="AE7" s="459"/>
      <c r="AF7" s="461"/>
      <c r="AG7" s="469"/>
      <c r="AH7" s="459"/>
      <c r="AI7" s="461"/>
      <c r="AJ7" s="469"/>
      <c r="AK7" s="459"/>
      <c r="AL7" s="461"/>
      <c r="AM7" s="469"/>
      <c r="AN7" s="459"/>
      <c r="AO7" s="461"/>
      <c r="AP7" s="469"/>
      <c r="AQ7" s="459"/>
      <c r="AR7" s="461"/>
      <c r="AS7" s="469"/>
    </row>
    <row r="8" spans="1:45" ht="15" customHeight="1" x14ac:dyDescent="0.2">
      <c r="A8" s="179" t="s">
        <v>14</v>
      </c>
      <c r="B8" s="33">
        <v>14673</v>
      </c>
      <c r="C8" s="65">
        <v>2940510</v>
      </c>
      <c r="D8" s="33">
        <v>14562</v>
      </c>
      <c r="E8" s="83">
        <v>3818295</v>
      </c>
      <c r="F8" s="33">
        <v>14489</v>
      </c>
      <c r="G8" s="65">
        <v>3005355</v>
      </c>
      <c r="H8" s="33">
        <v>12860</v>
      </c>
      <c r="I8" s="83">
        <v>6429356</v>
      </c>
      <c r="J8" s="32">
        <v>14841</v>
      </c>
      <c r="K8" s="112">
        <v>5725662</v>
      </c>
      <c r="L8" s="105">
        <f t="shared" ref="L8:L22" si="0">J8/H8-1</f>
        <v>0.15404354587869373</v>
      </c>
      <c r="M8" s="32">
        <v>20020</v>
      </c>
      <c r="N8" s="138">
        <v>6402802</v>
      </c>
      <c r="O8" s="139">
        <f t="shared" ref="O8:O22" si="1">M8/J8-1</f>
        <v>0.34896570311973596</v>
      </c>
      <c r="P8" s="32">
        <v>24571</v>
      </c>
      <c r="Q8" s="140">
        <v>7876600</v>
      </c>
      <c r="R8" s="139">
        <v>0.20736081765023839</v>
      </c>
      <c r="S8" s="36">
        <v>26620</v>
      </c>
      <c r="T8" s="242">
        <v>12806842</v>
      </c>
      <c r="U8" s="139">
        <v>8.3390989377721603E-2</v>
      </c>
      <c r="V8" s="32">
        <v>25851</v>
      </c>
      <c r="W8" s="242">
        <v>12217167.890000001</v>
      </c>
      <c r="X8" s="139">
        <v>-2.8888054094665661E-2</v>
      </c>
      <c r="Y8" s="32">
        <v>22852</v>
      </c>
      <c r="Z8" s="242">
        <v>8009723.1799999997</v>
      </c>
      <c r="AA8" s="139">
        <v>-0.11601098603535642</v>
      </c>
      <c r="AB8" s="32">
        <v>21711</v>
      </c>
      <c r="AC8" s="242">
        <v>7357934.4800000004</v>
      </c>
      <c r="AD8" s="139">
        <v>-4.992998424645545E-2</v>
      </c>
      <c r="AE8" s="34">
        <v>21603</v>
      </c>
      <c r="AF8" s="242">
        <v>7061370.6100000003</v>
      </c>
      <c r="AG8" s="136">
        <v>-4.9744369213762241E-3</v>
      </c>
      <c r="AH8" s="35">
        <v>20948</v>
      </c>
      <c r="AI8" s="242">
        <v>7429323.2000000002</v>
      </c>
      <c r="AJ8" s="157">
        <v>-3.0319862981993295E-2</v>
      </c>
      <c r="AK8" s="35">
        <v>22736</v>
      </c>
      <c r="AL8" s="242">
        <v>8093123.0999999996</v>
      </c>
      <c r="AM8" s="157">
        <v>8.5354210425816257E-2</v>
      </c>
      <c r="AN8" s="35">
        <v>20928</v>
      </c>
      <c r="AO8" s="242">
        <v>7498988.0300000003</v>
      </c>
      <c r="AP8" s="157">
        <f>AN8/AK8-1</f>
        <v>-7.952146375791691E-2</v>
      </c>
      <c r="AQ8" s="35">
        <v>9428</v>
      </c>
      <c r="AR8" s="242">
        <v>5859800.5099999998</v>
      </c>
      <c r="AS8" s="157">
        <v>-0.54950305810397548</v>
      </c>
    </row>
    <row r="9" spans="1:45" ht="15" customHeight="1" x14ac:dyDescent="0.2">
      <c r="A9" s="180" t="s">
        <v>15</v>
      </c>
      <c r="B9" s="35">
        <v>14411</v>
      </c>
      <c r="C9" s="63">
        <v>3852153</v>
      </c>
      <c r="D9" s="35">
        <v>14322</v>
      </c>
      <c r="E9" s="52">
        <v>3421812</v>
      </c>
      <c r="F9" s="35">
        <v>13985</v>
      </c>
      <c r="G9" s="63">
        <v>4133238</v>
      </c>
      <c r="H9" s="35">
        <v>12872</v>
      </c>
      <c r="I9" s="52">
        <v>7705397</v>
      </c>
      <c r="J9" s="34">
        <v>15214</v>
      </c>
      <c r="K9" s="113">
        <v>7721727</v>
      </c>
      <c r="L9" s="106">
        <f t="shared" si="0"/>
        <v>0.18194530764449968</v>
      </c>
      <c r="M9" s="34">
        <v>18653</v>
      </c>
      <c r="N9" s="119">
        <v>9341322</v>
      </c>
      <c r="O9" s="134">
        <f t="shared" si="1"/>
        <v>0.22604180360194559</v>
      </c>
      <c r="P9" s="36">
        <v>23999</v>
      </c>
      <c r="Q9" s="141">
        <v>13293238</v>
      </c>
      <c r="R9" s="134">
        <v>0.20993193849256375</v>
      </c>
      <c r="S9" s="36">
        <v>26029</v>
      </c>
      <c r="T9" s="242">
        <v>13168840</v>
      </c>
      <c r="U9" s="134">
        <v>8.4586857785741154E-2</v>
      </c>
      <c r="V9" s="34">
        <v>24531</v>
      </c>
      <c r="W9" s="242">
        <v>15484118.310000001</v>
      </c>
      <c r="X9" s="134">
        <v>-5.75511929002267E-2</v>
      </c>
      <c r="Y9" s="34">
        <v>22115</v>
      </c>
      <c r="Z9" s="242">
        <v>12834958.65</v>
      </c>
      <c r="AA9" s="134">
        <v>-9.8487627899392582E-2</v>
      </c>
      <c r="AB9" s="34">
        <v>20986</v>
      </c>
      <c r="AC9" s="242">
        <v>13209967.01</v>
      </c>
      <c r="AD9" s="134">
        <v>-5.1051322631697982E-2</v>
      </c>
      <c r="AE9" s="34">
        <v>20625</v>
      </c>
      <c r="AF9" s="242">
        <v>10095557.810000001</v>
      </c>
      <c r="AG9" s="136">
        <v>-1.7201944153245052E-2</v>
      </c>
      <c r="AH9" s="35">
        <v>18933</v>
      </c>
      <c r="AI9" s="242">
        <v>10754630.800000001</v>
      </c>
      <c r="AJ9" s="157">
        <v>-8.2036363636363685E-2</v>
      </c>
      <c r="AK9" s="35">
        <v>20778</v>
      </c>
      <c r="AL9" s="242">
        <v>11483431.65</v>
      </c>
      <c r="AM9" s="157">
        <v>9.7448898748217383E-2</v>
      </c>
      <c r="AN9" s="35">
        <v>20507</v>
      </c>
      <c r="AO9" s="242">
        <v>12953397.880000001</v>
      </c>
      <c r="AP9" s="157">
        <f>AN9/AK9-1</f>
        <v>-1.3042641255173737E-2</v>
      </c>
      <c r="AQ9" s="35">
        <v>8712</v>
      </c>
      <c r="AR9" s="242">
        <v>3702890.94</v>
      </c>
      <c r="AS9" s="157">
        <v>-0.57516945433266686</v>
      </c>
    </row>
    <row r="10" spans="1:45" ht="15" customHeight="1" x14ac:dyDescent="0.2">
      <c r="A10" s="180" t="s">
        <v>16</v>
      </c>
      <c r="B10" s="35">
        <v>13289</v>
      </c>
      <c r="C10" s="63">
        <v>4243776</v>
      </c>
      <c r="D10" s="35">
        <v>13512</v>
      </c>
      <c r="E10" s="52">
        <v>4348349</v>
      </c>
      <c r="F10" s="35">
        <v>12972</v>
      </c>
      <c r="G10" s="63">
        <v>4375808</v>
      </c>
      <c r="H10" s="35">
        <v>12054</v>
      </c>
      <c r="I10" s="84">
        <v>6561430</v>
      </c>
      <c r="J10" s="34">
        <v>15070</v>
      </c>
      <c r="K10" s="114">
        <v>6994997</v>
      </c>
      <c r="L10" s="106">
        <f t="shared" si="0"/>
        <v>0.25020740003318398</v>
      </c>
      <c r="M10" s="34">
        <v>18118</v>
      </c>
      <c r="N10" s="142">
        <v>12306668</v>
      </c>
      <c r="O10" s="134">
        <f t="shared" si="1"/>
        <v>0.20225613802256137</v>
      </c>
      <c r="P10" s="36">
        <v>23365</v>
      </c>
      <c r="Q10" s="143">
        <v>13221451</v>
      </c>
      <c r="R10" s="134">
        <v>0.24314977387603087</v>
      </c>
      <c r="S10" s="36">
        <v>25463</v>
      </c>
      <c r="T10" s="242">
        <v>8845520</v>
      </c>
      <c r="U10" s="134">
        <v>8.9792424566659479E-2</v>
      </c>
      <c r="V10" s="194">
        <v>22756</v>
      </c>
      <c r="W10" s="242">
        <v>21530313.949999999</v>
      </c>
      <c r="X10" s="134">
        <v>-0.10631111809291915</v>
      </c>
      <c r="Y10" s="34">
        <v>21503</v>
      </c>
      <c r="Z10" s="242">
        <v>16495174.210000001</v>
      </c>
      <c r="AA10" s="134">
        <v>-5.5062401124978066E-2</v>
      </c>
      <c r="AB10" s="34">
        <v>18701</v>
      </c>
      <c r="AC10" s="242">
        <v>14919427.77</v>
      </c>
      <c r="AD10" s="134">
        <v>-0.13030739896758592</v>
      </c>
      <c r="AE10" s="34">
        <v>18583</v>
      </c>
      <c r="AF10" s="242">
        <v>16551348.83</v>
      </c>
      <c r="AG10" s="136">
        <v>-6.3098230041174208E-3</v>
      </c>
      <c r="AH10" s="35">
        <v>16687</v>
      </c>
      <c r="AI10" s="242">
        <v>13627813.359999999</v>
      </c>
      <c r="AJ10" s="157">
        <v>-0.1020287359414519</v>
      </c>
      <c r="AK10" s="35">
        <v>18610</v>
      </c>
      <c r="AL10" s="242">
        <v>12735730.970000001</v>
      </c>
      <c r="AM10" s="157">
        <v>0.11523940792233467</v>
      </c>
      <c r="AN10" s="35">
        <v>21860</v>
      </c>
      <c r="AO10" s="242">
        <v>12504412.470000001</v>
      </c>
      <c r="AP10" s="157">
        <f t="shared" ref="AP10:AP22" si="2">AN10/AK10-1</f>
        <v>0.17463729177861365</v>
      </c>
      <c r="AQ10" s="35">
        <v>8144</v>
      </c>
      <c r="AR10" s="242">
        <v>6301321.1100000003</v>
      </c>
      <c r="AS10" s="157">
        <v>-0.62744739249771264</v>
      </c>
    </row>
    <row r="11" spans="1:45" ht="15" customHeight="1" x14ac:dyDescent="0.2">
      <c r="A11" s="180" t="s">
        <v>17</v>
      </c>
      <c r="B11" s="35">
        <v>8005</v>
      </c>
      <c r="C11" s="63">
        <v>3585663</v>
      </c>
      <c r="D11" s="35">
        <v>8879</v>
      </c>
      <c r="E11" s="52">
        <v>4502221</v>
      </c>
      <c r="F11" s="35">
        <v>8319</v>
      </c>
      <c r="G11" s="63">
        <v>3911497</v>
      </c>
      <c r="H11" s="35">
        <v>7536</v>
      </c>
      <c r="I11" s="52">
        <v>6895257</v>
      </c>
      <c r="J11" s="34">
        <v>11372</v>
      </c>
      <c r="K11" s="109">
        <v>6955494</v>
      </c>
      <c r="L11" s="106">
        <f t="shared" si="0"/>
        <v>0.50902335456475578</v>
      </c>
      <c r="M11" s="34">
        <v>13085</v>
      </c>
      <c r="N11" s="118">
        <v>8344709</v>
      </c>
      <c r="O11" s="134">
        <f t="shared" si="1"/>
        <v>0.1506331340133662</v>
      </c>
      <c r="P11" s="36">
        <v>20574</v>
      </c>
      <c r="Q11" s="144">
        <v>16676663</v>
      </c>
      <c r="R11" s="134">
        <v>0.40025862655686373</v>
      </c>
      <c r="S11" s="36">
        <v>22232</v>
      </c>
      <c r="T11" s="242">
        <v>28124828</v>
      </c>
      <c r="U11" s="134">
        <v>8.0587148828618727E-2</v>
      </c>
      <c r="V11" s="194">
        <v>16029</v>
      </c>
      <c r="W11" s="242">
        <v>8958941.1099999994</v>
      </c>
      <c r="X11" s="134">
        <v>-0.27901223461676861</v>
      </c>
      <c r="Y11" s="34">
        <v>14653</v>
      </c>
      <c r="Z11" s="242">
        <v>9258461.4900000002</v>
      </c>
      <c r="AA11" s="134">
        <v>-8.5844407012290236E-2</v>
      </c>
      <c r="AB11" s="34">
        <v>12541</v>
      </c>
      <c r="AC11" s="242">
        <v>11580668.84</v>
      </c>
      <c r="AD11" s="134">
        <v>-0.14413430696785645</v>
      </c>
      <c r="AE11" s="34">
        <v>12509</v>
      </c>
      <c r="AF11" s="242">
        <v>9722923.1099999994</v>
      </c>
      <c r="AG11" s="136">
        <v>-2.5516306514632436E-3</v>
      </c>
      <c r="AH11" s="35">
        <v>11726</v>
      </c>
      <c r="AI11" s="242">
        <v>8791360.4499999993</v>
      </c>
      <c r="AJ11" s="157">
        <v>-6.2594931649212593E-2</v>
      </c>
      <c r="AK11" s="35">
        <v>13516</v>
      </c>
      <c r="AL11" s="242">
        <v>13796304.83</v>
      </c>
      <c r="AM11" s="157">
        <v>0.15265222582295745</v>
      </c>
      <c r="AN11" s="35">
        <v>15888</v>
      </c>
      <c r="AO11" s="242">
        <v>10416203.68</v>
      </c>
      <c r="AP11" s="157">
        <f t="shared" si="2"/>
        <v>0.17549570878958276</v>
      </c>
      <c r="AQ11" s="35">
        <v>7544</v>
      </c>
      <c r="AR11" s="242">
        <v>3483163.6</v>
      </c>
      <c r="AS11" s="157">
        <v>-0.52517623363544819</v>
      </c>
    </row>
    <row r="12" spans="1:45" ht="15" customHeight="1" x14ac:dyDescent="0.2">
      <c r="A12" s="180" t="s">
        <v>18</v>
      </c>
      <c r="B12" s="35">
        <v>7266</v>
      </c>
      <c r="C12" s="63">
        <v>2647918</v>
      </c>
      <c r="D12" s="35">
        <v>7355</v>
      </c>
      <c r="E12" s="52">
        <v>2639504.41</v>
      </c>
      <c r="F12" s="35">
        <v>6149</v>
      </c>
      <c r="G12" s="63">
        <v>3349936</v>
      </c>
      <c r="H12" s="35">
        <v>5808</v>
      </c>
      <c r="I12" s="52">
        <v>4136432</v>
      </c>
      <c r="J12" s="34">
        <v>9699</v>
      </c>
      <c r="K12" s="109">
        <v>9179790</v>
      </c>
      <c r="L12" s="106">
        <f t="shared" si="0"/>
        <v>0.66993801652892571</v>
      </c>
      <c r="M12" s="34">
        <v>10740</v>
      </c>
      <c r="N12" s="118">
        <v>10398300</v>
      </c>
      <c r="O12" s="136">
        <f t="shared" si="1"/>
        <v>0.10733065264460251</v>
      </c>
      <c r="P12" s="36">
        <v>15841</v>
      </c>
      <c r="Q12" s="144">
        <v>14404648</v>
      </c>
      <c r="R12" s="134">
        <v>0.30820051201585597</v>
      </c>
      <c r="S12" s="36">
        <v>18833</v>
      </c>
      <c r="T12" s="242">
        <v>12962000</v>
      </c>
      <c r="U12" s="134">
        <v>0.18887696483807837</v>
      </c>
      <c r="V12" s="194">
        <v>11451</v>
      </c>
      <c r="W12" s="242">
        <v>15803638.560000001</v>
      </c>
      <c r="X12" s="134">
        <v>-0.39197153931927997</v>
      </c>
      <c r="Y12" s="34">
        <v>9932</v>
      </c>
      <c r="Z12" s="242">
        <v>12898529.34</v>
      </c>
      <c r="AA12" s="134">
        <v>-0.13265217011614705</v>
      </c>
      <c r="AB12" s="34">
        <v>8468</v>
      </c>
      <c r="AC12" s="242">
        <v>5165648.1399999997</v>
      </c>
      <c r="AD12" s="134">
        <v>-0.1474023358840113</v>
      </c>
      <c r="AE12" s="34">
        <v>7921</v>
      </c>
      <c r="AF12" s="242">
        <v>8785684.6400000006</v>
      </c>
      <c r="AG12" s="136">
        <v>-6.459612659423708E-2</v>
      </c>
      <c r="AH12" s="35">
        <v>6526</v>
      </c>
      <c r="AI12" s="242">
        <v>6041732</v>
      </c>
      <c r="AJ12" s="157">
        <v>-0.17611412700416618</v>
      </c>
      <c r="AK12" s="35">
        <v>7827</v>
      </c>
      <c r="AL12" s="242">
        <v>6582577.3499999996</v>
      </c>
      <c r="AM12" s="157">
        <v>0.19935642047195823</v>
      </c>
      <c r="AN12" s="35">
        <v>16052</v>
      </c>
      <c r="AO12" s="242">
        <v>10074435.75</v>
      </c>
      <c r="AP12" s="157">
        <f t="shared" si="2"/>
        <v>1.0508496230995275</v>
      </c>
      <c r="AQ12" s="35">
        <v>6870</v>
      </c>
      <c r="AR12" s="242">
        <v>5429922.4699999997</v>
      </c>
      <c r="AS12" s="157">
        <v>-0.57201594816845258</v>
      </c>
    </row>
    <row r="13" spans="1:45" ht="15" customHeight="1" thickBot="1" x14ac:dyDescent="0.25">
      <c r="A13" s="181" t="s">
        <v>19</v>
      </c>
      <c r="B13" s="23">
        <v>7282</v>
      </c>
      <c r="C13" s="126">
        <v>2036403</v>
      </c>
      <c r="D13" s="23">
        <v>7260</v>
      </c>
      <c r="E13" s="127">
        <v>1734611.23</v>
      </c>
      <c r="F13" s="23">
        <v>6516</v>
      </c>
      <c r="G13" s="126">
        <v>2056713</v>
      </c>
      <c r="H13" s="23">
        <v>5954</v>
      </c>
      <c r="I13" s="127">
        <v>2584829.96</v>
      </c>
      <c r="J13" s="24">
        <v>10145</v>
      </c>
      <c r="K13" s="124">
        <v>4954591</v>
      </c>
      <c r="L13" s="123">
        <f t="shared" si="0"/>
        <v>0.70389654014108172</v>
      </c>
      <c r="M13" s="24">
        <v>11103</v>
      </c>
      <c r="N13" s="122">
        <v>6021837</v>
      </c>
      <c r="O13" s="135">
        <f t="shared" si="1"/>
        <v>9.4430754066042288E-2</v>
      </c>
      <c r="P13" s="131">
        <v>15488</v>
      </c>
      <c r="Q13" s="145">
        <v>9288140</v>
      </c>
      <c r="R13" s="73">
        <v>0.21770579448069816</v>
      </c>
      <c r="S13" s="131">
        <v>18956</v>
      </c>
      <c r="T13" s="309">
        <v>10602509</v>
      </c>
      <c r="U13" s="73">
        <v>0.22391528925619841</v>
      </c>
      <c r="V13" s="194">
        <v>11520</v>
      </c>
      <c r="W13" s="309">
        <v>6037919.7999999998</v>
      </c>
      <c r="X13" s="134">
        <v>-0.39227685165646764</v>
      </c>
      <c r="Y13" s="38">
        <v>9972</v>
      </c>
      <c r="Z13" s="309">
        <v>5320199.95</v>
      </c>
      <c r="AA13" s="134">
        <v>-0.13437500000000002</v>
      </c>
      <c r="AB13" s="38">
        <v>7968</v>
      </c>
      <c r="AC13" s="309">
        <v>4609951.57</v>
      </c>
      <c r="AD13" s="73">
        <v>-0.2009626955475331</v>
      </c>
      <c r="AE13" s="34">
        <v>7160</v>
      </c>
      <c r="AF13" s="309">
        <v>3097782.99</v>
      </c>
      <c r="AG13" s="135">
        <v>-0.10140562248995988</v>
      </c>
      <c r="AH13" s="35">
        <v>6777</v>
      </c>
      <c r="AI13" s="309">
        <v>3699166.55</v>
      </c>
      <c r="AJ13" s="157">
        <v>-5.3491620111731808E-2</v>
      </c>
      <c r="AK13" s="35">
        <v>7355</v>
      </c>
      <c r="AL13" s="309">
        <v>3545723.59</v>
      </c>
      <c r="AM13" s="157">
        <v>8.5288475726722712E-2</v>
      </c>
      <c r="AN13" s="35">
        <v>10972</v>
      </c>
      <c r="AO13" s="309">
        <v>6821738.9000000004</v>
      </c>
      <c r="AP13" s="256">
        <f t="shared" si="2"/>
        <v>0.4917743031951054</v>
      </c>
      <c r="AQ13" s="35">
        <v>7062</v>
      </c>
      <c r="AR13" s="309">
        <v>5195312.9000000004</v>
      </c>
      <c r="AS13" s="256">
        <v>-0.35636164783084212</v>
      </c>
    </row>
    <row r="14" spans="1:45" s="31" customFormat="1" ht="57" customHeight="1" thickBot="1" x14ac:dyDescent="0.25">
      <c r="A14" s="80" t="s">
        <v>53</v>
      </c>
      <c r="B14" s="243">
        <f>AVERAGE(B8:B13)</f>
        <v>10821</v>
      </c>
      <c r="C14" s="310">
        <f>SUM(C8:C13)</f>
        <v>19306423</v>
      </c>
      <c r="D14" s="243">
        <f>AVERAGE(D8:D13)</f>
        <v>10981.666666666666</v>
      </c>
      <c r="E14" s="310">
        <f>SUM(E8:E13)</f>
        <v>20464792.640000001</v>
      </c>
      <c r="F14" s="243">
        <f>AVERAGE(F8:F13)</f>
        <v>10405</v>
      </c>
      <c r="G14" s="310">
        <f>SUM(G8:G13)</f>
        <v>20832547</v>
      </c>
      <c r="H14" s="243">
        <f>AVERAGE(H8:H13)</f>
        <v>9514</v>
      </c>
      <c r="I14" s="162">
        <f>SUM(I8:I13)</f>
        <v>34312701.960000001</v>
      </c>
      <c r="J14" s="71">
        <f>AVERAGE(J8:J13)</f>
        <v>12723.5</v>
      </c>
      <c r="K14" s="163">
        <f>SUM(K8:K13)</f>
        <v>41532261</v>
      </c>
      <c r="L14" s="164">
        <f t="shared" si="0"/>
        <v>0.33734496531427371</v>
      </c>
      <c r="M14" s="71">
        <f>AVERAGE(M8:M13)</f>
        <v>15286.5</v>
      </c>
      <c r="N14" s="163">
        <f>SUM(N8:N13)</f>
        <v>52815638</v>
      </c>
      <c r="O14" s="164">
        <f t="shared" si="1"/>
        <v>0.20143828349117765</v>
      </c>
      <c r="P14" s="71">
        <v>20639.666666666668</v>
      </c>
      <c r="Q14" s="163">
        <v>74760740</v>
      </c>
      <c r="R14" s="164">
        <v>0.25721305151164442</v>
      </c>
      <c r="S14" s="71">
        <v>23022.166666666668</v>
      </c>
      <c r="T14" s="311">
        <v>86510539</v>
      </c>
      <c r="U14" s="164">
        <v>0.1154330657794862</v>
      </c>
      <c r="V14" s="102">
        <v>18689.666666666668</v>
      </c>
      <c r="W14" s="311">
        <v>80032099.620000005</v>
      </c>
      <c r="X14" s="164">
        <v>-0.18818819543483456</v>
      </c>
      <c r="Y14" s="102">
        <v>16837.833333333332</v>
      </c>
      <c r="Z14" s="311">
        <v>64817046.820000008</v>
      </c>
      <c r="AA14" s="164">
        <v>-9.9083272396511601E-2</v>
      </c>
      <c r="AB14" s="102">
        <v>15062.5</v>
      </c>
      <c r="AC14" s="311">
        <v>56843597.81000001</v>
      </c>
      <c r="AD14" s="312">
        <v>-0.10543716036307116</v>
      </c>
      <c r="AE14" s="95">
        <v>14733.5</v>
      </c>
      <c r="AF14" s="311">
        <v>55314667.990000002</v>
      </c>
      <c r="AG14" s="164">
        <v>-2.1842323651452333E-2</v>
      </c>
      <c r="AH14" s="243">
        <v>13599.5</v>
      </c>
      <c r="AI14" s="311">
        <v>50344026.359999999</v>
      </c>
      <c r="AJ14" s="244">
        <v>-7.6967455119285932E-2</v>
      </c>
      <c r="AK14" s="243">
        <v>15137</v>
      </c>
      <c r="AL14" s="311">
        <v>56236891.489999995</v>
      </c>
      <c r="AM14" s="244">
        <v>0.11305562704511196</v>
      </c>
      <c r="AN14" s="243">
        <f>AVERAGE(AN8:AN13)</f>
        <v>17701.166666666668</v>
      </c>
      <c r="AO14" s="311">
        <f>SUM(AO8:AO13)</f>
        <v>60269176.710000001</v>
      </c>
      <c r="AP14" s="312">
        <f t="shared" si="2"/>
        <v>0.16939728259672782</v>
      </c>
      <c r="AQ14" s="243">
        <v>7960</v>
      </c>
      <c r="AR14" s="311">
        <v>29972411.530000001</v>
      </c>
      <c r="AS14" s="312">
        <v>-0.55030789220947973</v>
      </c>
    </row>
    <row r="15" spans="1:45" ht="15" customHeight="1" x14ac:dyDescent="0.2">
      <c r="A15" s="152" t="s">
        <v>21</v>
      </c>
      <c r="B15" s="33">
        <v>8708</v>
      </c>
      <c r="C15" s="65">
        <v>1031804</v>
      </c>
      <c r="D15" s="33">
        <v>8866</v>
      </c>
      <c r="E15" s="83">
        <v>2106129</v>
      </c>
      <c r="F15" s="33">
        <v>8061</v>
      </c>
      <c r="G15" s="65">
        <v>1502791</v>
      </c>
      <c r="H15" s="33">
        <v>7529</v>
      </c>
      <c r="I15" s="83">
        <v>2428466</v>
      </c>
      <c r="J15" s="32">
        <v>12127</v>
      </c>
      <c r="K15" s="153">
        <v>5106587</v>
      </c>
      <c r="L15" s="105">
        <f t="shared" si="0"/>
        <v>0.61070527294461407</v>
      </c>
      <c r="M15" s="32">
        <v>12749</v>
      </c>
      <c r="N15" s="154">
        <v>3590014</v>
      </c>
      <c r="O15" s="139">
        <f t="shared" si="1"/>
        <v>5.1290508782056543E-2</v>
      </c>
      <c r="P15" s="32">
        <v>17559</v>
      </c>
      <c r="Q15" s="155">
        <v>7397094</v>
      </c>
      <c r="R15" s="139">
        <v>0.18971475032183749</v>
      </c>
      <c r="S15" s="32">
        <v>20026</v>
      </c>
      <c r="T15" s="242">
        <v>8606327</v>
      </c>
      <c r="U15" s="75">
        <v>0.14049775044136914</v>
      </c>
      <c r="V15" s="40">
        <v>12962</v>
      </c>
      <c r="W15" s="242">
        <v>7529240.8700000001</v>
      </c>
      <c r="X15" s="201">
        <v>-0.35274143613302711</v>
      </c>
      <c r="Y15" s="40">
        <v>11922</v>
      </c>
      <c r="Z15" s="242">
        <v>5223997.03</v>
      </c>
      <c r="AA15" s="201">
        <v>-8.0234531708069712E-2</v>
      </c>
      <c r="AB15" s="40">
        <v>10340</v>
      </c>
      <c r="AC15" s="242">
        <v>4120406.06</v>
      </c>
      <c r="AD15" s="201">
        <v>-0.13269585639993287</v>
      </c>
      <c r="AE15" s="245">
        <v>9661</v>
      </c>
      <c r="AF15" s="242">
        <v>3724143.08</v>
      </c>
      <c r="AG15" s="136">
        <v>-6.5667311411992224E-2</v>
      </c>
      <c r="AH15" s="37">
        <v>9399</v>
      </c>
      <c r="AI15" s="242">
        <v>2228316.34</v>
      </c>
      <c r="AJ15" s="246">
        <v>-2.7119345823413687E-2</v>
      </c>
      <c r="AK15" s="37">
        <v>9633</v>
      </c>
      <c r="AL15" s="242">
        <v>3900899.23</v>
      </c>
      <c r="AM15" s="246">
        <v>2.4896265560165887E-2</v>
      </c>
      <c r="AN15" s="37">
        <v>12491</v>
      </c>
      <c r="AO15" s="242">
        <v>7039204.9199999999</v>
      </c>
      <c r="AP15" s="257">
        <f t="shared" si="2"/>
        <v>0.29668846672895266</v>
      </c>
      <c r="AQ15" s="37">
        <v>8337</v>
      </c>
      <c r="AR15" s="242">
        <v>3274453.95</v>
      </c>
      <c r="AS15" s="257">
        <v>-0.33255944279881511</v>
      </c>
    </row>
    <row r="16" spans="1:45" ht="15" customHeight="1" x14ac:dyDescent="0.2">
      <c r="A16" s="64" t="s">
        <v>22</v>
      </c>
      <c r="B16" s="35">
        <v>8419</v>
      </c>
      <c r="C16" s="63">
        <v>2904935.01</v>
      </c>
      <c r="D16" s="35">
        <v>8827</v>
      </c>
      <c r="E16" s="52">
        <v>1377861</v>
      </c>
      <c r="F16" s="35">
        <v>7992</v>
      </c>
      <c r="G16" s="63">
        <v>2217876</v>
      </c>
      <c r="H16" s="35">
        <v>7648</v>
      </c>
      <c r="I16" s="52">
        <v>3006346</v>
      </c>
      <c r="J16" s="34">
        <v>12023</v>
      </c>
      <c r="K16" s="109">
        <v>4571245</v>
      </c>
      <c r="L16" s="106">
        <f t="shared" si="0"/>
        <v>0.57204497907949792</v>
      </c>
      <c r="M16" s="34">
        <v>12320</v>
      </c>
      <c r="N16" s="118">
        <v>5135684</v>
      </c>
      <c r="O16" s="134">
        <f t="shared" si="1"/>
        <v>2.470265324794152E-2</v>
      </c>
      <c r="P16" s="36">
        <v>16606</v>
      </c>
      <c r="Q16" s="144">
        <v>6406861</v>
      </c>
      <c r="R16" s="134">
        <v>0.15672889384229594</v>
      </c>
      <c r="S16" s="36">
        <v>19330</v>
      </c>
      <c r="T16" s="242">
        <v>9095878</v>
      </c>
      <c r="U16" s="157">
        <v>0.16403709502589425</v>
      </c>
      <c r="V16" s="34">
        <v>12376</v>
      </c>
      <c r="W16" s="242">
        <v>4793045.2300000004</v>
      </c>
      <c r="X16" s="199">
        <v>-0.3597516813243663</v>
      </c>
      <c r="Y16" s="34">
        <v>11497</v>
      </c>
      <c r="Z16" s="242">
        <v>4088196.16</v>
      </c>
      <c r="AA16" s="199">
        <v>-7.1024563671622465E-2</v>
      </c>
      <c r="AB16" s="34">
        <v>10709</v>
      </c>
      <c r="AC16" s="242">
        <v>3810781.64</v>
      </c>
      <c r="AD16" s="199">
        <v>-6.8539619031051546E-2</v>
      </c>
      <c r="AE16" s="247">
        <v>9809</v>
      </c>
      <c r="AF16" s="242">
        <v>4342969.79</v>
      </c>
      <c r="AG16" s="136">
        <v>-8.404146045382388E-2</v>
      </c>
      <c r="AH16" s="37">
        <v>9629</v>
      </c>
      <c r="AI16" s="242">
        <v>5731547</v>
      </c>
      <c r="AJ16" s="246">
        <v>-1.835049444387804E-2</v>
      </c>
      <c r="AK16" s="37">
        <v>10054</v>
      </c>
      <c r="AL16" s="242">
        <v>4106014.64</v>
      </c>
      <c r="AM16" s="246">
        <v>4.4137501298161741E-2</v>
      </c>
      <c r="AN16" s="37">
        <v>12103</v>
      </c>
      <c r="AO16" s="242">
        <v>4233302.59</v>
      </c>
      <c r="AP16" s="157">
        <f t="shared" si="2"/>
        <v>0.20379948279291815</v>
      </c>
      <c r="AQ16" s="37">
        <v>7761</v>
      </c>
      <c r="AR16" s="242">
        <v>2694531.46</v>
      </c>
      <c r="AS16" s="157">
        <v>-0.35875402792696021</v>
      </c>
    </row>
    <row r="17" spans="1:45" ht="15" customHeight="1" x14ac:dyDescent="0.2">
      <c r="A17" s="64" t="s">
        <v>23</v>
      </c>
      <c r="B17" s="35">
        <v>7846</v>
      </c>
      <c r="C17" s="63">
        <v>2923665.34</v>
      </c>
      <c r="D17" s="35">
        <v>8413</v>
      </c>
      <c r="E17" s="52">
        <v>3020351.79</v>
      </c>
      <c r="F17" s="35">
        <v>7618</v>
      </c>
      <c r="G17" s="63">
        <v>2150669</v>
      </c>
      <c r="H17" s="35">
        <v>6945</v>
      </c>
      <c r="I17" s="52">
        <v>3873569</v>
      </c>
      <c r="J17" s="34">
        <v>11661</v>
      </c>
      <c r="K17" s="109">
        <v>7025665</v>
      </c>
      <c r="L17" s="106">
        <f t="shared" si="0"/>
        <v>0.67904967602591793</v>
      </c>
      <c r="M17" s="34">
        <v>11323</v>
      </c>
      <c r="N17" s="118">
        <v>8542058</v>
      </c>
      <c r="O17" s="134">
        <f t="shared" si="1"/>
        <v>-2.8985507246376829E-2</v>
      </c>
      <c r="P17" s="36">
        <v>16394</v>
      </c>
      <c r="Q17" s="144">
        <v>11517137</v>
      </c>
      <c r="R17" s="134">
        <v>0.18969521044992743</v>
      </c>
      <c r="S17" s="36">
        <v>19612</v>
      </c>
      <c r="T17" s="242">
        <v>9533807</v>
      </c>
      <c r="U17" s="157">
        <v>0.19629132609491284</v>
      </c>
      <c r="V17" s="34">
        <v>12280</v>
      </c>
      <c r="W17" s="242">
        <v>8105076.2800000003</v>
      </c>
      <c r="X17" s="199">
        <v>-0.37385274321843764</v>
      </c>
      <c r="Y17" s="34">
        <v>9999</v>
      </c>
      <c r="Z17" s="242">
        <v>5349213.13</v>
      </c>
      <c r="AA17" s="199">
        <v>-0.18574918566775245</v>
      </c>
      <c r="AB17" s="34">
        <v>9284</v>
      </c>
      <c r="AC17" s="242">
        <v>6698222.1299999999</v>
      </c>
      <c r="AD17" s="199">
        <v>-7.1507150715071521E-2</v>
      </c>
      <c r="AE17" s="247">
        <v>8058</v>
      </c>
      <c r="AF17" s="242">
        <v>6156472.1299999999</v>
      </c>
      <c r="AG17" s="136">
        <v>-0.13205514864282641</v>
      </c>
      <c r="AH17" s="37">
        <v>8719</v>
      </c>
      <c r="AI17" s="242">
        <v>5205943</v>
      </c>
      <c r="AJ17" s="246">
        <v>8.2030280466617089E-2</v>
      </c>
      <c r="AK17" s="37">
        <v>8919</v>
      </c>
      <c r="AL17" s="242">
        <v>5958143.6500000004</v>
      </c>
      <c r="AM17" s="246">
        <v>2.2938410368161577E-2</v>
      </c>
      <c r="AN17" s="37">
        <v>9906</v>
      </c>
      <c r="AO17" s="242">
        <v>6789881.5</v>
      </c>
      <c r="AP17" s="157">
        <f t="shared" si="2"/>
        <v>0.11066263033972423</v>
      </c>
      <c r="AQ17" s="37">
        <v>6017</v>
      </c>
      <c r="AR17" s="242">
        <v>5167534.2300000004</v>
      </c>
      <c r="AS17" s="157">
        <v>-0.39259034928326264</v>
      </c>
    </row>
    <row r="18" spans="1:45" ht="15" customHeight="1" x14ac:dyDescent="0.2">
      <c r="A18" s="64" t="s">
        <v>24</v>
      </c>
      <c r="B18" s="35">
        <v>6917</v>
      </c>
      <c r="C18" s="63">
        <v>1827238</v>
      </c>
      <c r="D18" s="35">
        <v>6743</v>
      </c>
      <c r="E18" s="52">
        <v>2304286</v>
      </c>
      <c r="F18" s="35">
        <v>5798</v>
      </c>
      <c r="G18" s="63">
        <v>2070347</v>
      </c>
      <c r="H18" s="35">
        <v>5771</v>
      </c>
      <c r="I18" s="52">
        <v>3454842</v>
      </c>
      <c r="J18" s="34">
        <v>10381</v>
      </c>
      <c r="K18" s="109">
        <v>5069350</v>
      </c>
      <c r="L18" s="106">
        <f t="shared" si="0"/>
        <v>0.79882169468029796</v>
      </c>
      <c r="M18" s="34">
        <v>9802</v>
      </c>
      <c r="N18" s="118">
        <v>4385709</v>
      </c>
      <c r="O18" s="134">
        <f t="shared" si="1"/>
        <v>-5.5774973509295833E-2</v>
      </c>
      <c r="P18" s="36">
        <v>14368</v>
      </c>
      <c r="Q18" s="144">
        <v>9890312</v>
      </c>
      <c r="R18" s="134">
        <v>0.172036870870381</v>
      </c>
      <c r="S18" s="36">
        <v>16726</v>
      </c>
      <c r="T18" s="242">
        <v>13392733.119999999</v>
      </c>
      <c r="U18" s="157">
        <v>0.16411469933184852</v>
      </c>
      <c r="V18" s="34">
        <v>10128</v>
      </c>
      <c r="W18" s="242">
        <v>6274512.7000000002</v>
      </c>
      <c r="X18" s="199">
        <v>-0.39447566662680855</v>
      </c>
      <c r="Y18" s="34">
        <v>8308</v>
      </c>
      <c r="Z18" s="242">
        <v>7804219.7999999998</v>
      </c>
      <c r="AA18" s="199">
        <v>-0.17969984202211686</v>
      </c>
      <c r="AB18" s="34">
        <v>8161</v>
      </c>
      <c r="AC18" s="242">
        <v>4473853.51</v>
      </c>
      <c r="AD18" s="199">
        <v>-1.7693789118921499E-2</v>
      </c>
      <c r="AE18" s="247">
        <v>6604</v>
      </c>
      <c r="AF18" s="242">
        <v>3411799.89</v>
      </c>
      <c r="AG18" s="136">
        <v>-0.19078544296042155</v>
      </c>
      <c r="AH18" s="37">
        <v>6840</v>
      </c>
      <c r="AI18" s="242">
        <v>3585385.94</v>
      </c>
      <c r="AJ18" s="246">
        <v>3.5735917625681513E-2</v>
      </c>
      <c r="AK18" s="37">
        <v>6679</v>
      </c>
      <c r="AL18" s="242">
        <v>5085538.91</v>
      </c>
      <c r="AM18" s="246">
        <v>-2.3538011695906413E-2</v>
      </c>
      <c r="AN18" s="37">
        <v>8145</v>
      </c>
      <c r="AO18" s="242">
        <v>7652377.8700000001</v>
      </c>
      <c r="AP18" s="157">
        <f t="shared" si="2"/>
        <v>0.21949393621799662</v>
      </c>
      <c r="AQ18" s="37">
        <v>4743</v>
      </c>
      <c r="AR18" s="242">
        <v>2717031.5</v>
      </c>
      <c r="AS18" s="157">
        <v>-0.41981651376146789</v>
      </c>
    </row>
    <row r="19" spans="1:45" ht="15" customHeight="1" x14ac:dyDescent="0.2">
      <c r="A19" s="64" t="s">
        <v>25</v>
      </c>
      <c r="B19" s="35">
        <v>10002</v>
      </c>
      <c r="C19" s="63">
        <v>1990787</v>
      </c>
      <c r="D19" s="35">
        <v>10026</v>
      </c>
      <c r="E19" s="52">
        <v>2463829</v>
      </c>
      <c r="F19" s="35">
        <v>8930</v>
      </c>
      <c r="G19" s="63">
        <v>1916507</v>
      </c>
      <c r="H19" s="35">
        <v>9212</v>
      </c>
      <c r="I19" s="52">
        <v>2912126</v>
      </c>
      <c r="J19" s="34">
        <v>14716</v>
      </c>
      <c r="K19" s="109">
        <v>7174890</v>
      </c>
      <c r="L19" s="106">
        <f t="shared" si="0"/>
        <v>0.59748154580981327</v>
      </c>
      <c r="M19" s="34">
        <v>13996</v>
      </c>
      <c r="N19" s="118">
        <v>6514316</v>
      </c>
      <c r="O19" s="134">
        <f t="shared" si="1"/>
        <v>-4.8926338678988879E-2</v>
      </c>
      <c r="P19" s="36">
        <v>19761</v>
      </c>
      <c r="Q19" s="144">
        <v>7834516</v>
      </c>
      <c r="R19" s="134">
        <v>0.12771785653141587</v>
      </c>
      <c r="S19" s="131">
        <v>21240</v>
      </c>
      <c r="T19" s="242">
        <v>14301504</v>
      </c>
      <c r="U19" s="157">
        <v>7.484439046606961E-2</v>
      </c>
      <c r="V19" s="34">
        <v>17543</v>
      </c>
      <c r="W19" s="242">
        <v>4760848.29</v>
      </c>
      <c r="X19" s="199">
        <v>-0.17405838041431265</v>
      </c>
      <c r="Y19" s="34">
        <v>16302</v>
      </c>
      <c r="Z19" s="242">
        <v>5176106.72</v>
      </c>
      <c r="AA19" s="199">
        <v>-7.0740466282847914E-2</v>
      </c>
      <c r="AB19" s="34">
        <v>15334</v>
      </c>
      <c r="AC19" s="242">
        <v>4954848.5999999996</v>
      </c>
      <c r="AD19" s="199">
        <v>-5.9379217273954121E-2</v>
      </c>
      <c r="AE19" s="247">
        <v>14077</v>
      </c>
      <c r="AF19" s="242">
        <v>2997511.52</v>
      </c>
      <c r="AG19" s="136">
        <v>-8.1974696752315168E-2</v>
      </c>
      <c r="AH19" s="48">
        <v>15365</v>
      </c>
      <c r="AI19" s="242">
        <v>3793670.84</v>
      </c>
      <c r="AJ19" s="246">
        <v>9.1496767777225152E-2</v>
      </c>
      <c r="AK19" s="48">
        <v>14735</v>
      </c>
      <c r="AL19" s="242">
        <v>4509396.24</v>
      </c>
      <c r="AM19" s="246">
        <v>-4.1002277904327977E-2</v>
      </c>
      <c r="AN19" s="48">
        <v>8359</v>
      </c>
      <c r="AO19" s="242">
        <v>4921849.68</v>
      </c>
      <c r="AP19" s="157">
        <f t="shared" si="2"/>
        <v>-0.43271123176111304</v>
      </c>
      <c r="AQ19" s="48">
        <v>9291</v>
      </c>
      <c r="AR19" s="242">
        <v>2646019.4300000002</v>
      </c>
      <c r="AS19" s="157">
        <v>0.11282788357887163</v>
      </c>
    </row>
    <row r="20" spans="1:45" ht="15" customHeight="1" thickBot="1" x14ac:dyDescent="0.25">
      <c r="A20" s="85" t="s">
        <v>26</v>
      </c>
      <c r="B20" s="39">
        <v>13093</v>
      </c>
      <c r="C20" s="87">
        <v>1935627</v>
      </c>
      <c r="D20" s="39">
        <v>12931</v>
      </c>
      <c r="E20" s="86">
        <v>1815997</v>
      </c>
      <c r="F20" s="39">
        <v>12041</v>
      </c>
      <c r="G20" s="87">
        <v>1472275</v>
      </c>
      <c r="H20" s="39">
        <v>12724</v>
      </c>
      <c r="I20" s="86">
        <v>3423575</v>
      </c>
      <c r="J20" s="38">
        <v>18370</v>
      </c>
      <c r="K20" s="110">
        <v>7432835</v>
      </c>
      <c r="L20" s="107">
        <f t="shared" si="0"/>
        <v>0.44372838729959141</v>
      </c>
      <c r="M20" s="38">
        <v>18115</v>
      </c>
      <c r="N20" s="146">
        <v>4825777</v>
      </c>
      <c r="O20" s="47">
        <f t="shared" si="1"/>
        <v>-1.3881328252585701E-2</v>
      </c>
      <c r="P20" s="156">
        <v>24195</v>
      </c>
      <c r="Q20" s="146">
        <v>6661968</v>
      </c>
      <c r="R20" s="47">
        <v>9.7229150605414816E-2</v>
      </c>
      <c r="S20" s="38">
        <v>24855</v>
      </c>
      <c r="T20" s="309">
        <v>8462540.4199999999</v>
      </c>
      <c r="U20" s="157">
        <v>2.7278363298202102E-2</v>
      </c>
      <c r="V20" s="36">
        <v>21335</v>
      </c>
      <c r="W20" s="309">
        <v>5118992.74</v>
      </c>
      <c r="X20" s="202">
        <v>-0.14162140414403546</v>
      </c>
      <c r="Y20" s="36">
        <v>20543</v>
      </c>
      <c r="Z20" s="309">
        <v>4820164.46</v>
      </c>
      <c r="AA20" s="202">
        <v>-3.7122099835950273E-2</v>
      </c>
      <c r="AB20" s="36">
        <v>20230</v>
      </c>
      <c r="AC20" s="309">
        <v>4347479.6900000004</v>
      </c>
      <c r="AD20" s="202">
        <v>-1.5236333544273006E-2</v>
      </c>
      <c r="AE20" s="248">
        <v>19166</v>
      </c>
      <c r="AF20" s="309">
        <v>3915249</v>
      </c>
      <c r="AG20" s="135">
        <v>-5.2595155709342589E-2</v>
      </c>
      <c r="AH20" s="23">
        <v>20334</v>
      </c>
      <c r="AI20" s="309">
        <v>4803686.4800000004</v>
      </c>
      <c r="AJ20" s="246">
        <v>6.0941250130439384E-2</v>
      </c>
      <c r="AK20" s="23">
        <v>19311</v>
      </c>
      <c r="AL20" s="309">
        <v>3089984.96</v>
      </c>
      <c r="AM20" s="308">
        <v>-5.0309825907347339E-2</v>
      </c>
      <c r="AN20" s="23">
        <v>8767</v>
      </c>
      <c r="AO20" s="309">
        <v>5054876</v>
      </c>
      <c r="AP20" s="256">
        <f t="shared" si="2"/>
        <v>-0.54601004608772197</v>
      </c>
      <c r="AQ20" s="23">
        <v>13954</v>
      </c>
      <c r="AR20" s="309">
        <v>6770186.4500000002</v>
      </c>
      <c r="AS20" s="256">
        <v>0.59437842778793426</v>
      </c>
    </row>
    <row r="21" spans="1:45" s="31" customFormat="1" ht="60.75" customHeight="1" thickBot="1" x14ac:dyDescent="0.25">
      <c r="A21" s="88" t="s">
        <v>54</v>
      </c>
      <c r="B21" s="91">
        <f>AVERAGE(B15:B20)</f>
        <v>9164.1666666666661</v>
      </c>
      <c r="C21" s="313">
        <f>SUM(C15:C20)</f>
        <v>12614056.35</v>
      </c>
      <c r="D21" s="91">
        <f>AVERAGE(D15:D20)</f>
        <v>9301</v>
      </c>
      <c r="E21" s="313">
        <f>SUM(E15:E20)</f>
        <v>13088453.789999999</v>
      </c>
      <c r="F21" s="91">
        <f>AVERAGE(F15:F20)</f>
        <v>8406.6666666666661</v>
      </c>
      <c r="G21" s="313">
        <f>SUM(G15:G20)</f>
        <v>11330465</v>
      </c>
      <c r="H21" s="91">
        <f>AVERAGE(H15:H20)</f>
        <v>8304.8333333333339</v>
      </c>
      <c r="I21" s="89">
        <f>SUM(I15:I20)</f>
        <v>19098924</v>
      </c>
      <c r="J21" s="91">
        <f>AVERAGE(J15:J20)</f>
        <v>13213</v>
      </c>
      <c r="K21" s="111">
        <f>SUM(K15:K20)</f>
        <v>36380572</v>
      </c>
      <c r="L21" s="90">
        <f t="shared" si="0"/>
        <v>0.59100122418671841</v>
      </c>
      <c r="M21" s="91">
        <f>AVERAGE(M15:M20)</f>
        <v>13050.833333333334</v>
      </c>
      <c r="N21" s="111">
        <f>SUM(N15:N20)</f>
        <v>32993558</v>
      </c>
      <c r="O21" s="90">
        <f t="shared" si="1"/>
        <v>-1.2273266227704971E-2</v>
      </c>
      <c r="P21" s="71">
        <v>18147.166666666668</v>
      </c>
      <c r="Q21" s="163">
        <v>49707888</v>
      </c>
      <c r="R21" s="164">
        <v>0.14942783548686767</v>
      </c>
      <c r="S21" s="71">
        <v>20298.166666666668</v>
      </c>
      <c r="T21" s="311">
        <v>63392789.539999999</v>
      </c>
      <c r="U21" s="164">
        <v>0.1185309001405177</v>
      </c>
      <c r="V21" s="71">
        <v>14437.333333333334</v>
      </c>
      <c r="W21" s="311">
        <v>36581716.109999999</v>
      </c>
      <c r="X21" s="164">
        <v>-0.28873707806123705</v>
      </c>
      <c r="Y21" s="71">
        <v>13095.166666666666</v>
      </c>
      <c r="Z21" s="311">
        <v>32461897.300000001</v>
      </c>
      <c r="AA21" s="314">
        <v>-9.2964998152936906E-2</v>
      </c>
      <c r="AB21" s="71">
        <v>12343</v>
      </c>
      <c r="AC21" s="315">
        <v>28405591.629999999</v>
      </c>
      <c r="AD21" s="314">
        <v>-5.7438495119064292E-2</v>
      </c>
      <c r="AE21" s="71">
        <v>11229.166666666666</v>
      </c>
      <c r="AF21" s="315">
        <v>24548145.41</v>
      </c>
      <c r="AG21" s="164">
        <v>-9.0240082097815311E-2</v>
      </c>
      <c r="AH21" s="243">
        <v>11714.333333333334</v>
      </c>
      <c r="AI21" s="315">
        <v>25348549.599999998</v>
      </c>
      <c r="AJ21" s="312">
        <v>4.3205936920222676E-2</v>
      </c>
      <c r="AK21" s="243">
        <v>11555.166666666666</v>
      </c>
      <c r="AL21" s="315">
        <v>26649977.630000003</v>
      </c>
      <c r="AM21" s="312">
        <v>-1.3587343140881614E-2</v>
      </c>
      <c r="AN21" s="243">
        <f>AVERAGE(AN15:AN20)</f>
        <v>9961.8333333333339</v>
      </c>
      <c r="AO21" s="311">
        <f>SUM(AO15:AO20)</f>
        <v>35691492.560000002</v>
      </c>
      <c r="AP21" s="312">
        <f t="shared" si="2"/>
        <v>-0.13788925588841927</v>
      </c>
      <c r="AQ21" s="243">
        <v>8350.5</v>
      </c>
      <c r="AR21" s="311">
        <v>23269757.02</v>
      </c>
      <c r="AS21" s="312">
        <v>-0.16184884071062933</v>
      </c>
    </row>
    <row r="22" spans="1:45" s="31" customFormat="1" ht="46.5" customHeight="1" thickBot="1" x14ac:dyDescent="0.25">
      <c r="A22" s="80" t="s">
        <v>55</v>
      </c>
      <c r="B22" s="71">
        <f>AVERAGE(B14,B21)</f>
        <v>9992.5833333333321</v>
      </c>
      <c r="C22" s="316">
        <f>SUM(C14,C21)</f>
        <v>31920479.350000001</v>
      </c>
      <c r="D22" s="71">
        <f>AVERAGE(D14,D21)</f>
        <v>10141.333333333332</v>
      </c>
      <c r="E22" s="316">
        <f>SUM(E14,E21)</f>
        <v>33553246.43</v>
      </c>
      <c r="F22" s="71">
        <f>AVERAGE(F14,F21)</f>
        <v>9405.8333333333321</v>
      </c>
      <c r="G22" s="316">
        <f>SUM(G14,G21)</f>
        <v>32163012</v>
      </c>
      <c r="H22" s="95">
        <f>AVERAGE(H8:H13,H15:H20)</f>
        <v>8909.4166666666661</v>
      </c>
      <c r="I22" s="97">
        <f>SUM(I14,I21)</f>
        <v>53411625.960000001</v>
      </c>
      <c r="J22" s="95">
        <f>AVERAGE(J8:J13,J15:J20)</f>
        <v>12968.25</v>
      </c>
      <c r="K22" s="115">
        <f>SUM(K14,K21)</f>
        <v>77912833</v>
      </c>
      <c r="L22" s="116">
        <f t="shared" si="0"/>
        <v>0.45556667570828635</v>
      </c>
      <c r="M22" s="95">
        <f>AVERAGE(M8:M13,M15:M20)</f>
        <v>14168.666666666666</v>
      </c>
      <c r="N22" s="317">
        <f>SUM(N14,N21)</f>
        <v>85809196</v>
      </c>
      <c r="O22" s="116">
        <f t="shared" si="1"/>
        <v>9.2565817798597738E-2</v>
      </c>
      <c r="P22" s="71">
        <v>19393.416666666668</v>
      </c>
      <c r="Q22" s="163">
        <v>124468628</v>
      </c>
      <c r="R22" s="164">
        <v>0.20437302696268711</v>
      </c>
      <c r="S22" s="71">
        <v>21660.166666666668</v>
      </c>
      <c r="T22" s="311">
        <v>149903328.53999999</v>
      </c>
      <c r="U22" s="164">
        <v>0.11688244722221031</v>
      </c>
      <c r="V22" s="71">
        <v>16563.5</v>
      </c>
      <c r="W22" s="311">
        <v>116613815.73</v>
      </c>
      <c r="X22" s="164">
        <v>-0.23530135963866083</v>
      </c>
      <c r="Y22" s="71">
        <v>14966.5</v>
      </c>
      <c r="Z22" s="311">
        <v>97278944.120000005</v>
      </c>
      <c r="AA22" s="318">
        <v>-9.6416820116521307E-2</v>
      </c>
      <c r="AB22" s="71">
        <v>13702.75</v>
      </c>
      <c r="AC22" s="311">
        <v>85249189.440000013</v>
      </c>
      <c r="AD22" s="314">
        <v>-8.4438579494203747E-2</v>
      </c>
      <c r="AE22" s="71">
        <v>12981.333333333332</v>
      </c>
      <c r="AF22" s="311">
        <v>79862813.400000006</v>
      </c>
      <c r="AG22" s="319">
        <v>-5.2647582906107715E-2</v>
      </c>
      <c r="AH22" s="243">
        <v>12656.916666666668</v>
      </c>
      <c r="AI22" s="311">
        <v>75692575.959999993</v>
      </c>
      <c r="AJ22" s="312">
        <v>-2.4991012736236495E-2</v>
      </c>
      <c r="AK22" s="243">
        <v>13346.083333333332</v>
      </c>
      <c r="AL22" s="311">
        <v>82886869.120000005</v>
      </c>
      <c r="AM22" s="312">
        <v>5.4449806759149899E-2</v>
      </c>
      <c r="AN22" s="243">
        <f>AVERAGE(AN14,AN21)</f>
        <v>13831.5</v>
      </c>
      <c r="AO22" s="311">
        <f>SUM(AO14,AO21)</f>
        <v>95960669.270000011</v>
      </c>
      <c r="AP22" s="312">
        <f t="shared" si="2"/>
        <v>3.6371469782020993E-2</v>
      </c>
      <c r="AQ22" s="243">
        <v>8155.25</v>
      </c>
      <c r="AR22" s="311">
        <v>53242168.549999997</v>
      </c>
      <c r="AS22" s="312">
        <v>-0.41040702718334299</v>
      </c>
    </row>
    <row r="23" spans="1:45" s="31" customFormat="1" ht="24.75" thickBot="1" x14ac:dyDescent="0.25">
      <c r="A23" s="92" t="s">
        <v>104</v>
      </c>
      <c r="B23" s="320"/>
      <c r="C23" s="320"/>
      <c r="D23" s="320"/>
      <c r="E23" s="320"/>
      <c r="F23" s="320"/>
      <c r="G23" s="151">
        <v>54812341</v>
      </c>
      <c r="H23" s="93"/>
      <c r="I23" s="94">
        <v>54291437</v>
      </c>
      <c r="J23" s="93"/>
      <c r="K23" s="94">
        <v>77869786</v>
      </c>
      <c r="L23" s="321"/>
      <c r="M23" s="322"/>
      <c r="N23" s="323">
        <v>85809195</v>
      </c>
      <c r="O23" s="324"/>
      <c r="P23" s="325"/>
      <c r="Q23" s="326">
        <v>124468629</v>
      </c>
      <c r="R23" s="327"/>
      <c r="S23" s="325"/>
      <c r="T23" s="311">
        <v>150239188</v>
      </c>
      <c r="U23" s="327"/>
      <c r="V23" s="325"/>
      <c r="W23" s="311">
        <v>117040680</v>
      </c>
      <c r="X23" s="328"/>
      <c r="Y23" s="326"/>
      <c r="Z23" s="311">
        <v>97619229</v>
      </c>
      <c r="AA23" s="328"/>
      <c r="AB23" s="326"/>
      <c r="AC23" s="329">
        <v>85901796.439999998</v>
      </c>
      <c r="AD23" s="318"/>
      <c r="AE23" s="71"/>
      <c r="AF23" s="409">
        <v>81444713.709999993</v>
      </c>
      <c r="AG23" s="164"/>
      <c r="AH23" s="243"/>
      <c r="AI23" s="329">
        <v>76242272</v>
      </c>
      <c r="AJ23" s="312"/>
      <c r="AK23" s="243"/>
      <c r="AL23" s="329">
        <v>83575236</v>
      </c>
      <c r="AM23" s="312"/>
      <c r="AN23" s="243"/>
      <c r="AO23" s="311">
        <v>109993121.72</v>
      </c>
      <c r="AP23" s="312"/>
      <c r="AQ23" s="243"/>
      <c r="AR23" s="311">
        <v>54224579.610000007</v>
      </c>
      <c r="AS23" s="312"/>
    </row>
    <row r="24" spans="1:45" ht="10.5" customHeight="1" x14ac:dyDescent="0.2">
      <c r="A24" s="100"/>
      <c r="B24" s="101"/>
      <c r="C24" s="101"/>
      <c r="D24" s="101"/>
      <c r="E24" s="101"/>
      <c r="F24" s="101"/>
      <c r="G24" s="101"/>
      <c r="H24" s="96"/>
      <c r="I24" s="98"/>
      <c r="J24" s="96"/>
      <c r="K24" s="98"/>
      <c r="L24" s="72"/>
      <c r="M24" s="72"/>
      <c r="N24" s="99"/>
      <c r="AF24" s="410"/>
    </row>
    <row r="25" spans="1:45" x14ac:dyDescent="0.2">
      <c r="A25" s="453" t="s">
        <v>116</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row>
    <row r="26" spans="1:45" ht="12" customHeight="1" x14ac:dyDescent="0.2">
      <c r="A26" s="473" t="s">
        <v>115</v>
      </c>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row>
    <row r="27" spans="1:45" ht="12.75" customHeight="1" x14ac:dyDescent="0.2">
      <c r="A27" s="53" t="s">
        <v>60</v>
      </c>
      <c r="B27" s="53"/>
      <c r="C27" s="53"/>
      <c r="D27" s="53"/>
      <c r="E27" s="53"/>
      <c r="F27" s="66"/>
      <c r="G27" s="66"/>
      <c r="H27" s="67"/>
      <c r="I27" s="66"/>
      <c r="J27" s="66"/>
      <c r="K27" s="82"/>
      <c r="L27" s="82"/>
      <c r="M27" s="82"/>
      <c r="N27" s="82"/>
      <c r="O27" s="82"/>
    </row>
    <row r="28" spans="1:45" ht="22.5" customHeight="1" x14ac:dyDescent="0.2">
      <c r="A28" s="470" t="s">
        <v>117</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row>
    <row r="29" spans="1:45" x14ac:dyDescent="0.2">
      <c r="A29" s="54"/>
      <c r="B29" s="53"/>
      <c r="C29" s="53"/>
      <c r="D29" s="53"/>
      <c r="E29" s="53"/>
      <c r="F29" s="452"/>
      <c r="G29" s="452"/>
      <c r="H29" s="68"/>
      <c r="N29" s="66"/>
      <c r="O29" s="66"/>
      <c r="AR29" s="66" t="s">
        <v>38</v>
      </c>
    </row>
    <row r="30" spans="1:45" x14ac:dyDescent="0.2">
      <c r="A30" s="53" t="s">
        <v>127</v>
      </c>
      <c r="B30" s="53"/>
      <c r="C30" s="53"/>
      <c r="D30" s="53"/>
      <c r="E30" s="53"/>
      <c r="F30" s="66"/>
      <c r="G30" s="66"/>
      <c r="H30" s="67"/>
      <c r="I30" s="53"/>
      <c r="J30" s="54"/>
      <c r="K30" s="66"/>
      <c r="L30" s="66"/>
      <c r="M30" s="66"/>
      <c r="N30" s="66"/>
      <c r="O30" s="81"/>
      <c r="P30" s="66"/>
      <c r="Q30" s="66"/>
      <c r="R30" s="66"/>
      <c r="S30" s="53"/>
      <c r="T30" s="53"/>
      <c r="U30" s="53"/>
      <c r="V30" s="1"/>
      <c r="W30" s="66"/>
      <c r="X30" s="1"/>
      <c r="Y30" s="1"/>
      <c r="Z30" s="66"/>
      <c r="AA30" s="1"/>
      <c r="AB30" s="1"/>
      <c r="AC30" s="66"/>
      <c r="AD30" s="1"/>
      <c r="AE30" s="1"/>
      <c r="AG30" s="1"/>
      <c r="AR30" s="66" t="s">
        <v>39</v>
      </c>
    </row>
    <row r="31" spans="1:45" x14ac:dyDescent="0.2">
      <c r="A31" s="168">
        <f>'benef. by month, com 20-21'!A25</f>
        <v>45040</v>
      </c>
      <c r="B31" s="53"/>
      <c r="C31" s="53"/>
      <c r="D31" s="53"/>
      <c r="E31" s="53"/>
      <c r="F31" s="452"/>
      <c r="G31" s="452"/>
      <c r="H31" s="68"/>
      <c r="I31" s="53"/>
      <c r="J31" s="53"/>
      <c r="K31" s="53"/>
      <c r="L31" s="53"/>
      <c r="M31" s="53"/>
      <c r="N31" s="66"/>
      <c r="O31" s="66"/>
      <c r="P31" s="66"/>
      <c r="Q31" s="66"/>
      <c r="R31" s="66"/>
      <c r="S31" s="53"/>
      <c r="T31" s="53"/>
      <c r="U31" s="53"/>
      <c r="V31" s="1"/>
      <c r="W31" s="66"/>
      <c r="X31" s="1"/>
      <c r="Y31" s="1"/>
      <c r="Z31" s="66"/>
      <c r="AA31" s="1"/>
      <c r="AB31" s="1"/>
      <c r="AC31" s="66"/>
      <c r="AD31" s="1"/>
      <c r="AE31" s="1"/>
      <c r="AG31" s="1"/>
    </row>
  </sheetData>
  <mergeCells count="57">
    <mergeCell ref="AQ4:AR4"/>
    <mergeCell ref="AS4:AS7"/>
    <mergeCell ref="AQ5:AQ7"/>
    <mergeCell ref="AR5:AR7"/>
    <mergeCell ref="A25:AP25"/>
    <mergeCell ref="AF5:AF7"/>
    <mergeCell ref="AB4:AC4"/>
    <mergeCell ref="AD4:AD7"/>
    <mergeCell ref="AB5:AB7"/>
    <mergeCell ref="AC5:AC7"/>
    <mergeCell ref="Y4:Z4"/>
    <mergeCell ref="AA4:AA7"/>
    <mergeCell ref="Y5:Y7"/>
    <mergeCell ref="Z5:Z7"/>
    <mergeCell ref="A26:AP26"/>
    <mergeCell ref="AN4:AO4"/>
    <mergeCell ref="AP4:AP7"/>
    <mergeCell ref="AN5:AN7"/>
    <mergeCell ref="AO5:AO7"/>
    <mergeCell ref="AK4:AL4"/>
    <mergeCell ref="AM4:AM7"/>
    <mergeCell ref="AK5:AK7"/>
    <mergeCell ref="AL5:AL7"/>
    <mergeCell ref="AH4:AI4"/>
    <mergeCell ref="AJ4:AJ7"/>
    <mergeCell ref="AH5:AH7"/>
    <mergeCell ref="AI5:AI7"/>
    <mergeCell ref="AE4:AF4"/>
    <mergeCell ref="AG4:AG7"/>
    <mergeCell ref="AE5:AE7"/>
    <mergeCell ref="A2:X2"/>
    <mergeCell ref="X4:X7"/>
    <mergeCell ref="R4:R7"/>
    <mergeCell ref="S5:S7"/>
    <mergeCell ref="T5:T7"/>
    <mergeCell ref="F4:G4"/>
    <mergeCell ref="P4:Q4"/>
    <mergeCell ref="K5:K6"/>
    <mergeCell ref="N5:N6"/>
    <mergeCell ref="P5:P7"/>
    <mergeCell ref="Q5:Q7"/>
    <mergeCell ref="F31:G31"/>
    <mergeCell ref="V5:V7"/>
    <mergeCell ref="W5:W7"/>
    <mergeCell ref="V4:W4"/>
    <mergeCell ref="B4:C4"/>
    <mergeCell ref="D4:E4"/>
    <mergeCell ref="M4:N4"/>
    <mergeCell ref="J4:K4"/>
    <mergeCell ref="I5:I6"/>
    <mergeCell ref="L4:L7"/>
    <mergeCell ref="H4:I4"/>
    <mergeCell ref="S4:T4"/>
    <mergeCell ref="U4:U7"/>
    <mergeCell ref="F29:G29"/>
    <mergeCell ref="O4:O7"/>
    <mergeCell ref="A28:AP28"/>
  </mergeCells>
  <phoneticPr fontId="0" type="noConversion"/>
  <pageMargins left="0" right="0" top="0" bottom="0" header="0.51181102362204722" footer="0.51181102362204722"/>
  <pageSetup paperSize="9" scale="52"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3"/>
  <sheetViews>
    <sheetView zoomScale="80" zoomScaleNormal="80" workbookViewId="0">
      <selection activeCell="A33" sqref="A33:B33"/>
    </sheetView>
  </sheetViews>
  <sheetFormatPr defaultRowHeight="12" x14ac:dyDescent="0.2"/>
  <cols>
    <col min="1" max="1" width="5.5703125" style="53" customWidth="1"/>
    <col min="2" max="2" width="58" style="53" customWidth="1"/>
    <col min="3" max="3" width="13.28515625" style="53" customWidth="1"/>
    <col min="4" max="7" width="12.7109375" style="53" customWidth="1"/>
    <col min="8" max="8" width="11.85546875" style="53" bestFit="1" customWidth="1"/>
    <col min="9" max="16384" width="9.140625" style="53"/>
  </cols>
  <sheetData>
    <row r="1" spans="1:8" ht="19.5" customHeight="1" x14ac:dyDescent="0.2">
      <c r="A1" s="69" t="s">
        <v>61</v>
      </c>
      <c r="B1" s="69"/>
    </row>
    <row r="2" spans="1:8" ht="28.5" customHeight="1" x14ac:dyDescent="0.2">
      <c r="A2" s="475" t="s">
        <v>129</v>
      </c>
      <c r="B2" s="475"/>
      <c r="C2" s="475"/>
      <c r="D2" s="475"/>
      <c r="E2" s="475"/>
      <c r="F2" s="475"/>
      <c r="G2" s="475"/>
      <c r="H2" s="475"/>
    </row>
    <row r="3" spans="1:8" ht="11.25" customHeight="1" thickBot="1" x14ac:dyDescent="0.25">
      <c r="A3" s="474"/>
      <c r="B3" s="474"/>
      <c r="C3" s="474"/>
    </row>
    <row r="4" spans="1:8" ht="15.75" customHeight="1" x14ac:dyDescent="0.2">
      <c r="A4" s="330"/>
      <c r="B4" s="161"/>
      <c r="C4" s="478" t="s">
        <v>86</v>
      </c>
      <c r="D4" s="479"/>
      <c r="E4" s="479"/>
      <c r="F4" s="479"/>
      <c r="G4" s="479"/>
      <c r="H4" s="480"/>
    </row>
    <row r="5" spans="1:8" ht="17.25" customHeight="1" x14ac:dyDescent="0.2">
      <c r="A5" s="331" t="s">
        <v>12</v>
      </c>
      <c r="B5" s="332" t="s">
        <v>62</v>
      </c>
      <c r="C5" s="482" t="s">
        <v>87</v>
      </c>
      <c r="D5" s="483"/>
      <c r="E5" s="484" t="s">
        <v>88</v>
      </c>
      <c r="F5" s="483"/>
      <c r="G5" s="485" t="s">
        <v>35</v>
      </c>
      <c r="H5" s="476" t="s">
        <v>43</v>
      </c>
    </row>
    <row r="6" spans="1:8" ht="24.75" thickBot="1" x14ac:dyDescent="0.25">
      <c r="A6" s="333"/>
      <c r="B6" s="334"/>
      <c r="C6" s="269" t="s">
        <v>89</v>
      </c>
      <c r="D6" s="335" t="s">
        <v>90</v>
      </c>
      <c r="E6" s="335" t="s">
        <v>90</v>
      </c>
      <c r="F6" s="336" t="s">
        <v>91</v>
      </c>
      <c r="G6" s="486"/>
      <c r="H6" s="477"/>
    </row>
    <row r="7" spans="1:8" ht="15" customHeight="1" x14ac:dyDescent="0.2">
      <c r="A7" s="337">
        <v>1</v>
      </c>
      <c r="B7" s="338" t="s">
        <v>63</v>
      </c>
      <c r="C7" s="339">
        <v>0</v>
      </c>
      <c r="D7" s="340">
        <v>0</v>
      </c>
      <c r="E7" s="114">
        <v>1</v>
      </c>
      <c r="F7" s="114">
        <v>155</v>
      </c>
      <c r="G7" s="182">
        <v>156</v>
      </c>
      <c r="H7" s="341">
        <v>5.8376679265052574E-3</v>
      </c>
    </row>
    <row r="8" spans="1:8" ht="15" customHeight="1" x14ac:dyDescent="0.2">
      <c r="A8" s="342">
        <v>2</v>
      </c>
      <c r="B8" s="343" t="s">
        <v>64</v>
      </c>
      <c r="C8" s="203">
        <v>0</v>
      </c>
      <c r="D8" s="109">
        <v>0</v>
      </c>
      <c r="E8" s="113">
        <v>0</v>
      </c>
      <c r="F8" s="113">
        <v>33</v>
      </c>
      <c r="G8" s="182">
        <v>33</v>
      </c>
      <c r="H8" s="344">
        <v>1.234891292145343E-3</v>
      </c>
    </row>
    <row r="9" spans="1:8" ht="15" customHeight="1" x14ac:dyDescent="0.2">
      <c r="A9" s="342">
        <v>3</v>
      </c>
      <c r="B9" s="343" t="s">
        <v>65</v>
      </c>
      <c r="C9" s="203">
        <v>31</v>
      </c>
      <c r="D9" s="109">
        <v>0</v>
      </c>
      <c r="E9" s="113">
        <v>1</v>
      </c>
      <c r="F9" s="113">
        <v>1649</v>
      </c>
      <c r="G9" s="182">
        <v>1681</v>
      </c>
      <c r="H9" s="344">
        <v>6.2904614002918829E-2</v>
      </c>
    </row>
    <row r="10" spans="1:8" ht="15" customHeight="1" x14ac:dyDescent="0.2">
      <c r="A10" s="342">
        <v>4</v>
      </c>
      <c r="B10" s="343" t="s">
        <v>66</v>
      </c>
      <c r="C10" s="166">
        <v>0</v>
      </c>
      <c r="D10" s="120">
        <v>0</v>
      </c>
      <c r="E10" s="121">
        <v>0</v>
      </c>
      <c r="F10" s="113">
        <v>10</v>
      </c>
      <c r="G10" s="182">
        <v>10</v>
      </c>
      <c r="H10" s="344">
        <v>3.7420948246828572E-4</v>
      </c>
    </row>
    <row r="11" spans="1:8" ht="26.25" customHeight="1" x14ac:dyDescent="0.2">
      <c r="A11" s="342">
        <v>5</v>
      </c>
      <c r="B11" s="343" t="s">
        <v>67</v>
      </c>
      <c r="C11" s="203">
        <v>0</v>
      </c>
      <c r="D11" s="109">
        <v>0</v>
      </c>
      <c r="E11" s="113">
        <v>0</v>
      </c>
      <c r="F11" s="113">
        <v>79</v>
      </c>
      <c r="G11" s="182">
        <v>79</v>
      </c>
      <c r="H11" s="344">
        <v>2.9562549114994572E-3</v>
      </c>
    </row>
    <row r="12" spans="1:8" ht="15.75" customHeight="1" x14ac:dyDescent="0.2">
      <c r="A12" s="342">
        <v>6</v>
      </c>
      <c r="B12" s="343" t="s">
        <v>68</v>
      </c>
      <c r="C12" s="166">
        <v>0</v>
      </c>
      <c r="D12" s="109">
        <v>0</v>
      </c>
      <c r="E12" s="113">
        <v>7</v>
      </c>
      <c r="F12" s="113">
        <v>1761</v>
      </c>
      <c r="G12" s="182">
        <v>1768</v>
      </c>
      <c r="H12" s="344">
        <v>6.6160236500392919E-2</v>
      </c>
    </row>
    <row r="13" spans="1:8" ht="27.75" customHeight="1" x14ac:dyDescent="0.2">
      <c r="A13" s="342">
        <v>7</v>
      </c>
      <c r="B13" s="343" t="s">
        <v>69</v>
      </c>
      <c r="C13" s="166">
        <v>0</v>
      </c>
      <c r="D13" s="109">
        <v>6</v>
      </c>
      <c r="E13" s="113">
        <v>19</v>
      </c>
      <c r="F13" s="113">
        <v>4758</v>
      </c>
      <c r="G13" s="182">
        <v>4783</v>
      </c>
      <c r="H13" s="344">
        <v>0.17898439546458106</v>
      </c>
    </row>
    <row r="14" spans="1:8" ht="15" customHeight="1" x14ac:dyDescent="0.2">
      <c r="A14" s="342">
        <v>8</v>
      </c>
      <c r="B14" s="343" t="s">
        <v>70</v>
      </c>
      <c r="C14" s="166">
        <v>0</v>
      </c>
      <c r="D14" s="109">
        <v>0</v>
      </c>
      <c r="E14" s="109">
        <v>12</v>
      </c>
      <c r="F14" s="113">
        <v>1174</v>
      </c>
      <c r="G14" s="182">
        <v>1186</v>
      </c>
      <c r="H14" s="344">
        <v>4.438124462073869E-2</v>
      </c>
    </row>
    <row r="15" spans="1:8" ht="15" customHeight="1" x14ac:dyDescent="0.2">
      <c r="A15" s="342">
        <v>9</v>
      </c>
      <c r="B15" s="343" t="s">
        <v>71</v>
      </c>
      <c r="C15" s="203">
        <v>0</v>
      </c>
      <c r="D15" s="109">
        <v>8</v>
      </c>
      <c r="E15" s="113">
        <v>2432</v>
      </c>
      <c r="F15" s="113">
        <v>3787</v>
      </c>
      <c r="G15" s="182">
        <v>6227</v>
      </c>
      <c r="H15" s="344">
        <v>0.23302024473300154</v>
      </c>
    </row>
    <row r="16" spans="1:8" ht="15" customHeight="1" x14ac:dyDescent="0.2">
      <c r="A16" s="342">
        <v>10</v>
      </c>
      <c r="B16" s="343" t="s">
        <v>72</v>
      </c>
      <c r="C16" s="203">
        <v>0</v>
      </c>
      <c r="D16" s="109">
        <v>0</v>
      </c>
      <c r="E16" s="113">
        <v>1</v>
      </c>
      <c r="F16" s="113">
        <v>678</v>
      </c>
      <c r="G16" s="182">
        <v>679</v>
      </c>
      <c r="H16" s="344">
        <v>2.5408823859596603E-2</v>
      </c>
    </row>
    <row r="17" spans="1:8" ht="15" customHeight="1" x14ac:dyDescent="0.2">
      <c r="A17" s="342">
        <v>11</v>
      </c>
      <c r="B17" s="343" t="s">
        <v>73</v>
      </c>
      <c r="C17" s="203">
        <v>0</v>
      </c>
      <c r="D17" s="109">
        <v>0</v>
      </c>
      <c r="E17" s="113">
        <v>0</v>
      </c>
      <c r="F17" s="113">
        <v>1194</v>
      </c>
      <c r="G17" s="182">
        <v>1194</v>
      </c>
      <c r="H17" s="344">
        <v>4.4680612206713322E-2</v>
      </c>
    </row>
    <row r="18" spans="1:8" ht="15" customHeight="1" x14ac:dyDescent="0.2">
      <c r="A18" s="342">
        <v>12</v>
      </c>
      <c r="B18" s="343" t="s">
        <v>74</v>
      </c>
      <c r="C18" s="203">
        <v>0</v>
      </c>
      <c r="D18" s="109">
        <v>0</v>
      </c>
      <c r="E18" s="113">
        <v>4</v>
      </c>
      <c r="F18" s="113">
        <v>220</v>
      </c>
      <c r="G18" s="182">
        <v>224</v>
      </c>
      <c r="H18" s="344">
        <v>8.3822924072896009E-3</v>
      </c>
    </row>
    <row r="19" spans="1:8" ht="15" customHeight="1" x14ac:dyDescent="0.2">
      <c r="A19" s="342">
        <v>13</v>
      </c>
      <c r="B19" s="343" t="s">
        <v>75</v>
      </c>
      <c r="C19" s="203">
        <v>0</v>
      </c>
      <c r="D19" s="109">
        <v>0</v>
      </c>
      <c r="E19" s="113">
        <v>0</v>
      </c>
      <c r="F19" s="113">
        <v>1493</v>
      </c>
      <c r="G19" s="182">
        <v>1493</v>
      </c>
      <c r="H19" s="344">
        <v>5.5869475732515064E-2</v>
      </c>
    </row>
    <row r="20" spans="1:8" ht="15" customHeight="1" x14ac:dyDescent="0.2">
      <c r="A20" s="342">
        <v>14</v>
      </c>
      <c r="B20" s="343" t="s">
        <v>76</v>
      </c>
      <c r="C20" s="203">
        <v>0</v>
      </c>
      <c r="D20" s="109">
        <v>0</v>
      </c>
      <c r="E20" s="113">
        <v>18</v>
      </c>
      <c r="F20" s="113">
        <v>1174</v>
      </c>
      <c r="G20" s="182">
        <v>1192</v>
      </c>
      <c r="H20" s="344">
        <v>4.4605770310219658E-2</v>
      </c>
    </row>
    <row r="21" spans="1:8" ht="15" customHeight="1" x14ac:dyDescent="0.2">
      <c r="A21" s="345">
        <v>15</v>
      </c>
      <c r="B21" s="343" t="s">
        <v>77</v>
      </c>
      <c r="C21" s="203">
        <v>0</v>
      </c>
      <c r="D21" s="109">
        <v>0</v>
      </c>
      <c r="E21" s="113">
        <v>1</v>
      </c>
      <c r="F21" s="113">
        <v>1069</v>
      </c>
      <c r="G21" s="182">
        <v>1070</v>
      </c>
      <c r="H21" s="344">
        <v>4.0040414624106575E-2</v>
      </c>
    </row>
    <row r="22" spans="1:8" ht="15" customHeight="1" x14ac:dyDescent="0.2">
      <c r="A22" s="342">
        <v>16</v>
      </c>
      <c r="B22" s="343" t="s">
        <v>78</v>
      </c>
      <c r="C22" s="203">
        <v>0</v>
      </c>
      <c r="D22" s="109">
        <v>0</v>
      </c>
      <c r="E22" s="113">
        <v>0</v>
      </c>
      <c r="F22" s="113">
        <v>1112</v>
      </c>
      <c r="G22" s="182">
        <v>1112</v>
      </c>
      <c r="H22" s="344">
        <v>4.1612094450473376E-2</v>
      </c>
    </row>
    <row r="23" spans="1:8" ht="15" customHeight="1" x14ac:dyDescent="0.2">
      <c r="A23" s="345">
        <v>17</v>
      </c>
      <c r="B23" s="343" t="s">
        <v>79</v>
      </c>
      <c r="C23" s="203">
        <v>0</v>
      </c>
      <c r="D23" s="109">
        <v>0</v>
      </c>
      <c r="E23" s="113">
        <v>2</v>
      </c>
      <c r="F23" s="113">
        <v>535</v>
      </c>
      <c r="G23" s="182">
        <v>537</v>
      </c>
      <c r="H23" s="344">
        <v>2.0095049208546944E-2</v>
      </c>
    </row>
    <row r="24" spans="1:8" ht="15" customHeight="1" x14ac:dyDescent="0.2">
      <c r="A24" s="342">
        <v>18</v>
      </c>
      <c r="B24" s="343" t="s">
        <v>80</v>
      </c>
      <c r="C24" s="203">
        <v>0</v>
      </c>
      <c r="D24" s="109">
        <v>0</v>
      </c>
      <c r="E24" s="113">
        <v>6</v>
      </c>
      <c r="F24" s="113">
        <v>531</v>
      </c>
      <c r="G24" s="182">
        <v>537</v>
      </c>
      <c r="H24" s="344">
        <v>2.0095049208546944E-2</v>
      </c>
    </row>
    <row r="25" spans="1:8" ht="15" customHeight="1" x14ac:dyDescent="0.2">
      <c r="A25" s="342">
        <v>19</v>
      </c>
      <c r="B25" s="343" t="s">
        <v>81</v>
      </c>
      <c r="C25" s="203">
        <v>0</v>
      </c>
      <c r="D25" s="109">
        <v>0</v>
      </c>
      <c r="E25" s="113">
        <v>4</v>
      </c>
      <c r="F25" s="113">
        <v>691</v>
      </c>
      <c r="G25" s="182">
        <v>695</v>
      </c>
      <c r="H25" s="344">
        <v>2.6007559031545859E-2</v>
      </c>
    </row>
    <row r="26" spans="1:8" ht="36.75" customHeight="1" x14ac:dyDescent="0.2">
      <c r="A26" s="345">
        <v>20</v>
      </c>
      <c r="B26" s="343" t="s">
        <v>82</v>
      </c>
      <c r="C26" s="203">
        <v>0</v>
      </c>
      <c r="D26" s="109">
        <v>0</v>
      </c>
      <c r="E26" s="113">
        <v>0</v>
      </c>
      <c r="F26" s="113">
        <v>41</v>
      </c>
      <c r="G26" s="182">
        <v>41</v>
      </c>
      <c r="H26" s="344">
        <v>1.5342588781199716E-3</v>
      </c>
    </row>
    <row r="27" spans="1:8" ht="15" customHeight="1" x14ac:dyDescent="0.2">
      <c r="A27" s="342">
        <v>21</v>
      </c>
      <c r="B27" s="343" t="s">
        <v>83</v>
      </c>
      <c r="C27" s="203">
        <v>0</v>
      </c>
      <c r="D27" s="109">
        <v>0</v>
      </c>
      <c r="E27" s="113">
        <v>0</v>
      </c>
      <c r="F27" s="113">
        <v>20</v>
      </c>
      <c r="G27" s="182">
        <v>20</v>
      </c>
      <c r="H27" s="344">
        <v>7.4841896493657144E-4</v>
      </c>
    </row>
    <row r="28" spans="1:8" ht="15" customHeight="1" x14ac:dyDescent="0.2">
      <c r="A28" s="342">
        <v>22</v>
      </c>
      <c r="B28" s="346" t="s">
        <v>84</v>
      </c>
      <c r="C28" s="203">
        <v>0</v>
      </c>
      <c r="D28" s="109">
        <v>2</v>
      </c>
      <c r="E28" s="113">
        <v>8</v>
      </c>
      <c r="F28" s="113">
        <v>1993</v>
      </c>
      <c r="G28" s="182">
        <v>2003</v>
      </c>
      <c r="H28" s="344">
        <v>7.4954159338397636E-2</v>
      </c>
    </row>
    <row r="29" spans="1:8" ht="15" customHeight="1" thickBot="1" x14ac:dyDescent="0.25">
      <c r="A29" s="347">
        <v>23</v>
      </c>
      <c r="B29" s="348" t="s">
        <v>85</v>
      </c>
      <c r="C29" s="349">
        <v>0</v>
      </c>
      <c r="D29" s="124">
        <v>0</v>
      </c>
      <c r="E29" s="350">
        <v>0</v>
      </c>
      <c r="F29" s="350">
        <v>3</v>
      </c>
      <c r="G29" s="182">
        <v>3</v>
      </c>
      <c r="H29" s="351">
        <v>1.1226284474048572E-4</v>
      </c>
    </row>
    <row r="30" spans="1:8" ht="15" customHeight="1" thickBot="1" x14ac:dyDescent="0.25">
      <c r="A30" s="352"/>
      <c r="B30" s="353" t="s">
        <v>35</v>
      </c>
      <c r="C30" s="354">
        <v>31</v>
      </c>
      <c r="D30" s="355">
        <v>16</v>
      </c>
      <c r="E30" s="355">
        <v>2516</v>
      </c>
      <c r="F30" s="355">
        <v>24160</v>
      </c>
      <c r="G30" s="356">
        <v>26723</v>
      </c>
      <c r="H30" s="357">
        <v>1</v>
      </c>
    </row>
    <row r="31" spans="1:8" x14ac:dyDescent="0.2">
      <c r="A31" s="82"/>
      <c r="B31" s="68"/>
      <c r="C31" s="358"/>
      <c r="D31" s="358"/>
      <c r="E31" s="358"/>
      <c r="F31" s="358"/>
      <c r="G31" s="358"/>
    </row>
    <row r="32" spans="1:8" x14ac:dyDescent="0.2">
      <c r="A32" s="53" t="s">
        <v>130</v>
      </c>
      <c r="G32" s="66" t="s">
        <v>38</v>
      </c>
    </row>
    <row r="33" spans="1:7" x14ac:dyDescent="0.2">
      <c r="A33" s="481">
        <v>45040</v>
      </c>
      <c r="B33" s="481"/>
      <c r="G33" s="66" t="s">
        <v>39</v>
      </c>
    </row>
  </sheetData>
  <mergeCells count="8">
    <mergeCell ref="A3:C3"/>
    <mergeCell ref="A2:H2"/>
    <mergeCell ref="H5:H6"/>
    <mergeCell ref="C4:H4"/>
    <mergeCell ref="A33:B33"/>
    <mergeCell ref="C5:D5"/>
    <mergeCell ref="E5:F5"/>
    <mergeCell ref="G5:G6"/>
  </mergeCells>
  <pageMargins left="0.31496062992125984" right="0.31496062992125984" top="0" bottom="0"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3"/>
  <sheetViews>
    <sheetView zoomScale="80" zoomScaleNormal="80" workbookViewId="0">
      <selection activeCell="R48" sqref="R48"/>
    </sheetView>
  </sheetViews>
  <sheetFormatPr defaultRowHeight="12" x14ac:dyDescent="0.2"/>
  <cols>
    <col min="1" max="1" width="5.5703125" style="53" customWidth="1"/>
    <col min="2" max="2" width="61.28515625" style="53" customWidth="1"/>
    <col min="3" max="3" width="13.28515625" style="53" customWidth="1"/>
    <col min="4" max="4" width="11.7109375" style="53" customWidth="1"/>
    <col min="5" max="5" width="12" style="53" customWidth="1"/>
    <col min="6" max="6" width="12.28515625" style="53" customWidth="1"/>
    <col min="7" max="7" width="12.7109375" style="53" customWidth="1"/>
    <col min="8" max="8" width="10.42578125" style="53" customWidth="1"/>
    <col min="9" max="16384" width="9.140625" style="53"/>
  </cols>
  <sheetData>
    <row r="1" spans="1:15" x14ac:dyDescent="0.2">
      <c r="A1" s="69" t="s">
        <v>92</v>
      </c>
    </row>
    <row r="2" spans="1:15" ht="27" customHeight="1" x14ac:dyDescent="0.2">
      <c r="A2" s="475" t="s">
        <v>131</v>
      </c>
      <c r="B2" s="475"/>
      <c r="C2" s="475"/>
      <c r="D2" s="475"/>
      <c r="E2" s="475"/>
      <c r="F2" s="475"/>
      <c r="G2" s="475"/>
      <c r="H2" s="475"/>
      <c r="I2" s="475"/>
      <c r="J2" s="475"/>
      <c r="K2" s="475"/>
      <c r="L2" s="475"/>
      <c r="M2" s="475"/>
      <c r="N2" s="475"/>
      <c r="O2" s="475"/>
    </row>
    <row r="3" spans="1:15" ht="9" customHeight="1" thickBot="1" x14ac:dyDescent="0.25">
      <c r="A3" s="474"/>
      <c r="B3" s="474"/>
      <c r="C3" s="474"/>
    </row>
    <row r="4" spans="1:15" ht="15" customHeight="1" x14ac:dyDescent="0.2">
      <c r="A4" s="330"/>
      <c r="B4" s="161"/>
      <c r="C4" s="479" t="s">
        <v>86</v>
      </c>
      <c r="D4" s="479"/>
      <c r="E4" s="479"/>
      <c r="F4" s="479"/>
      <c r="G4" s="479"/>
      <c r="H4" s="480"/>
    </row>
    <row r="5" spans="1:15" ht="15" customHeight="1" x14ac:dyDescent="0.2">
      <c r="A5" s="331" t="s">
        <v>12</v>
      </c>
      <c r="B5" s="332" t="s">
        <v>62</v>
      </c>
      <c r="C5" s="487" t="s">
        <v>87</v>
      </c>
      <c r="D5" s="483"/>
      <c r="E5" s="484" t="s">
        <v>88</v>
      </c>
      <c r="F5" s="483"/>
      <c r="G5" s="485" t="s">
        <v>35</v>
      </c>
      <c r="H5" s="476" t="s">
        <v>43</v>
      </c>
    </row>
    <row r="6" spans="1:15" ht="15" customHeight="1" thickBot="1" x14ac:dyDescent="0.25">
      <c r="A6" s="333"/>
      <c r="B6" s="334"/>
      <c r="C6" s="359" t="s">
        <v>89</v>
      </c>
      <c r="D6" s="335" t="s">
        <v>90</v>
      </c>
      <c r="E6" s="335" t="s">
        <v>90</v>
      </c>
      <c r="F6" s="336" t="s">
        <v>91</v>
      </c>
      <c r="G6" s="486"/>
      <c r="H6" s="477"/>
    </row>
    <row r="7" spans="1:15" ht="15" customHeight="1" x14ac:dyDescent="0.2">
      <c r="A7" s="337">
        <v>1</v>
      </c>
      <c r="B7" s="338" t="s">
        <v>63</v>
      </c>
      <c r="C7" s="339">
        <v>0</v>
      </c>
      <c r="D7" s="203">
        <v>0</v>
      </c>
      <c r="E7" s="114">
        <v>1</v>
      </c>
      <c r="F7" s="114">
        <v>155</v>
      </c>
      <c r="G7" s="340">
        <v>156</v>
      </c>
      <c r="H7" s="266">
        <v>6.1212477928193057E-3</v>
      </c>
    </row>
    <row r="8" spans="1:15" ht="15" customHeight="1" x14ac:dyDescent="0.2">
      <c r="A8" s="342">
        <v>2</v>
      </c>
      <c r="B8" s="343" t="s">
        <v>64</v>
      </c>
      <c r="C8" s="203">
        <v>0</v>
      </c>
      <c r="D8" s="166">
        <v>0</v>
      </c>
      <c r="E8" s="113">
        <v>0</v>
      </c>
      <c r="F8" s="113">
        <v>35</v>
      </c>
      <c r="G8" s="182">
        <v>35</v>
      </c>
      <c r="H8" s="360">
        <v>1.3733568765940749E-3</v>
      </c>
    </row>
    <row r="9" spans="1:15" ht="15" customHeight="1" x14ac:dyDescent="0.2">
      <c r="A9" s="342">
        <v>3</v>
      </c>
      <c r="B9" s="343" t="s">
        <v>65</v>
      </c>
      <c r="C9" s="203">
        <v>37</v>
      </c>
      <c r="D9" s="203">
        <v>0</v>
      </c>
      <c r="E9" s="113">
        <v>1</v>
      </c>
      <c r="F9" s="113">
        <v>1593</v>
      </c>
      <c r="G9" s="182">
        <v>1631</v>
      </c>
      <c r="H9" s="360">
        <v>6.3998430449283897E-2</v>
      </c>
    </row>
    <row r="10" spans="1:15" ht="15.75" customHeight="1" x14ac:dyDescent="0.2">
      <c r="A10" s="342">
        <v>4</v>
      </c>
      <c r="B10" s="343" t="s">
        <v>66</v>
      </c>
      <c r="C10" s="166">
        <v>0</v>
      </c>
      <c r="D10" s="166">
        <v>0</v>
      </c>
      <c r="E10" s="121">
        <v>0</v>
      </c>
      <c r="F10" s="113">
        <v>9</v>
      </c>
      <c r="G10" s="182">
        <v>9</v>
      </c>
      <c r="H10" s="360">
        <v>3.531489111241907E-4</v>
      </c>
    </row>
    <row r="11" spans="1:15" ht="24.75" customHeight="1" x14ac:dyDescent="0.2">
      <c r="A11" s="342">
        <v>5</v>
      </c>
      <c r="B11" s="343" t="s">
        <v>67</v>
      </c>
      <c r="C11" s="203">
        <v>0</v>
      </c>
      <c r="D11" s="166">
        <v>0</v>
      </c>
      <c r="E11" s="113">
        <v>0</v>
      </c>
      <c r="F11" s="113">
        <v>69</v>
      </c>
      <c r="G11" s="182">
        <v>69</v>
      </c>
      <c r="H11" s="360">
        <v>2.7074749852854622E-3</v>
      </c>
    </row>
    <row r="12" spans="1:15" ht="15" customHeight="1" x14ac:dyDescent="0.2">
      <c r="A12" s="342">
        <v>6</v>
      </c>
      <c r="B12" s="343" t="s">
        <v>68</v>
      </c>
      <c r="C12" s="166">
        <v>0</v>
      </c>
      <c r="D12" s="203">
        <v>0</v>
      </c>
      <c r="E12" s="113">
        <v>6</v>
      </c>
      <c r="F12" s="113">
        <v>1814</v>
      </c>
      <c r="G12" s="182">
        <v>1820</v>
      </c>
      <c r="H12" s="360">
        <v>7.1414557582891891E-2</v>
      </c>
    </row>
    <row r="13" spans="1:15" ht="25.5" customHeight="1" x14ac:dyDescent="0.2">
      <c r="A13" s="342">
        <v>7</v>
      </c>
      <c r="B13" s="343" t="s">
        <v>69</v>
      </c>
      <c r="C13" s="166">
        <v>0</v>
      </c>
      <c r="D13" s="203">
        <v>7</v>
      </c>
      <c r="E13" s="113">
        <v>15</v>
      </c>
      <c r="F13" s="113">
        <v>4570</v>
      </c>
      <c r="G13" s="182">
        <v>4592</v>
      </c>
      <c r="H13" s="360">
        <v>0.18018442220914263</v>
      </c>
    </row>
    <row r="14" spans="1:15" ht="15" customHeight="1" x14ac:dyDescent="0.2">
      <c r="A14" s="342">
        <v>8</v>
      </c>
      <c r="B14" s="343" t="s">
        <v>70</v>
      </c>
      <c r="C14" s="166">
        <v>0</v>
      </c>
      <c r="D14" s="203">
        <v>0</v>
      </c>
      <c r="E14" s="109">
        <v>8</v>
      </c>
      <c r="F14" s="113">
        <v>1079</v>
      </c>
      <c r="G14" s="182">
        <v>1087</v>
      </c>
      <c r="H14" s="360">
        <v>4.2652540710221697E-2</v>
      </c>
    </row>
    <row r="15" spans="1:15" ht="24.75" customHeight="1" x14ac:dyDescent="0.2">
      <c r="A15" s="342">
        <v>9</v>
      </c>
      <c r="B15" s="343" t="s">
        <v>71</v>
      </c>
      <c r="C15" s="166">
        <v>0</v>
      </c>
      <c r="D15" s="203">
        <v>7</v>
      </c>
      <c r="E15" s="113">
        <v>2314</v>
      </c>
      <c r="F15" s="113">
        <v>3557</v>
      </c>
      <c r="G15" s="182">
        <v>5878</v>
      </c>
      <c r="H15" s="360">
        <v>0.23064547773199923</v>
      </c>
    </row>
    <row r="16" spans="1:15" ht="15" customHeight="1" x14ac:dyDescent="0.2">
      <c r="A16" s="342">
        <v>10</v>
      </c>
      <c r="B16" s="343" t="s">
        <v>72</v>
      </c>
      <c r="C16" s="203">
        <v>0</v>
      </c>
      <c r="D16" s="203">
        <v>0</v>
      </c>
      <c r="E16" s="113">
        <v>1</v>
      </c>
      <c r="F16" s="113">
        <v>645</v>
      </c>
      <c r="G16" s="182">
        <v>646</v>
      </c>
      <c r="H16" s="360">
        <v>2.5348244065136354E-2</v>
      </c>
    </row>
    <row r="17" spans="1:8" ht="15" customHeight="1" x14ac:dyDescent="0.2">
      <c r="A17" s="342">
        <v>11</v>
      </c>
      <c r="B17" s="343" t="s">
        <v>73</v>
      </c>
      <c r="C17" s="203">
        <v>0</v>
      </c>
      <c r="D17" s="203">
        <v>0</v>
      </c>
      <c r="E17" s="113">
        <v>0</v>
      </c>
      <c r="F17" s="113">
        <v>1172</v>
      </c>
      <c r="G17" s="182">
        <v>1172</v>
      </c>
      <c r="H17" s="360">
        <v>4.5987835981950165E-2</v>
      </c>
    </row>
    <row r="18" spans="1:8" ht="15" customHeight="1" x14ac:dyDescent="0.2">
      <c r="A18" s="342">
        <v>12</v>
      </c>
      <c r="B18" s="343" t="s">
        <v>74</v>
      </c>
      <c r="C18" s="203">
        <v>0</v>
      </c>
      <c r="D18" s="203">
        <v>0</v>
      </c>
      <c r="E18" s="113">
        <v>3</v>
      </c>
      <c r="F18" s="113">
        <v>221</v>
      </c>
      <c r="G18" s="182">
        <v>224</v>
      </c>
      <c r="H18" s="360">
        <v>8.789484010202079E-3</v>
      </c>
    </row>
    <row r="19" spans="1:8" ht="15" customHeight="1" x14ac:dyDescent="0.2">
      <c r="A19" s="342">
        <v>13</v>
      </c>
      <c r="B19" s="343" t="s">
        <v>75</v>
      </c>
      <c r="C19" s="203">
        <v>0</v>
      </c>
      <c r="D19" s="203">
        <v>0</v>
      </c>
      <c r="E19" s="113">
        <v>0</v>
      </c>
      <c r="F19" s="113">
        <v>1431</v>
      </c>
      <c r="G19" s="182">
        <v>1431</v>
      </c>
      <c r="H19" s="360">
        <v>5.6150676868746321E-2</v>
      </c>
    </row>
    <row r="20" spans="1:8" ht="15" customHeight="1" x14ac:dyDescent="0.2">
      <c r="A20" s="342">
        <v>14</v>
      </c>
      <c r="B20" s="343" t="s">
        <v>76</v>
      </c>
      <c r="C20" s="203">
        <v>0</v>
      </c>
      <c r="D20" s="203">
        <v>0</v>
      </c>
      <c r="E20" s="113">
        <v>10</v>
      </c>
      <c r="F20" s="113">
        <v>1129</v>
      </c>
      <c r="G20" s="182">
        <v>1139</v>
      </c>
      <c r="H20" s="360">
        <v>4.469295664116147E-2</v>
      </c>
    </row>
    <row r="21" spans="1:8" ht="15" customHeight="1" x14ac:dyDescent="0.2">
      <c r="A21" s="345">
        <v>15</v>
      </c>
      <c r="B21" s="343" t="s">
        <v>77</v>
      </c>
      <c r="C21" s="203">
        <v>0</v>
      </c>
      <c r="D21" s="203">
        <v>0</v>
      </c>
      <c r="E21" s="113">
        <v>0</v>
      </c>
      <c r="F21" s="113">
        <v>976</v>
      </c>
      <c r="G21" s="182">
        <v>976</v>
      </c>
      <c r="H21" s="360">
        <v>3.8297037473023349E-2</v>
      </c>
    </row>
    <row r="22" spans="1:8" ht="15" customHeight="1" x14ac:dyDescent="0.2">
      <c r="A22" s="342">
        <v>16</v>
      </c>
      <c r="B22" s="343" t="s">
        <v>78</v>
      </c>
      <c r="C22" s="203">
        <v>0</v>
      </c>
      <c r="D22" s="203">
        <v>0</v>
      </c>
      <c r="E22" s="113">
        <v>0</v>
      </c>
      <c r="F22" s="113">
        <v>957</v>
      </c>
      <c r="G22" s="182">
        <v>957</v>
      </c>
      <c r="H22" s="360">
        <v>3.7551500882872277E-2</v>
      </c>
    </row>
    <row r="23" spans="1:8" ht="24" customHeight="1" x14ac:dyDescent="0.2">
      <c r="A23" s="345">
        <v>17</v>
      </c>
      <c r="B23" s="343" t="s">
        <v>79</v>
      </c>
      <c r="C23" s="203">
        <v>0</v>
      </c>
      <c r="D23" s="203">
        <v>0</v>
      </c>
      <c r="E23" s="113">
        <v>1</v>
      </c>
      <c r="F23" s="113">
        <v>528</v>
      </c>
      <c r="G23" s="182">
        <v>529</v>
      </c>
      <c r="H23" s="360">
        <v>2.0757308220521877E-2</v>
      </c>
    </row>
    <row r="24" spans="1:8" ht="15" customHeight="1" x14ac:dyDescent="0.2">
      <c r="A24" s="342">
        <v>18</v>
      </c>
      <c r="B24" s="343" t="s">
        <v>80</v>
      </c>
      <c r="C24" s="203">
        <v>0</v>
      </c>
      <c r="D24" s="203">
        <v>0</v>
      </c>
      <c r="E24" s="113">
        <v>6</v>
      </c>
      <c r="F24" s="113">
        <v>499</v>
      </c>
      <c r="G24" s="182">
        <v>505</v>
      </c>
      <c r="H24" s="360">
        <v>1.9815577790857367E-2</v>
      </c>
    </row>
    <row r="25" spans="1:8" ht="15" customHeight="1" x14ac:dyDescent="0.2">
      <c r="A25" s="342">
        <v>19</v>
      </c>
      <c r="B25" s="343" t="s">
        <v>81</v>
      </c>
      <c r="C25" s="203">
        <v>0</v>
      </c>
      <c r="D25" s="203">
        <v>0</v>
      </c>
      <c r="E25" s="113">
        <v>4</v>
      </c>
      <c r="F25" s="113">
        <v>653</v>
      </c>
      <c r="G25" s="182">
        <v>657</v>
      </c>
      <c r="H25" s="360">
        <v>2.5779870512065921E-2</v>
      </c>
    </row>
    <row r="26" spans="1:8" ht="39" customHeight="1" x14ac:dyDescent="0.2">
      <c r="A26" s="345">
        <v>20</v>
      </c>
      <c r="B26" s="343" t="s">
        <v>82</v>
      </c>
      <c r="C26" s="203">
        <v>0</v>
      </c>
      <c r="D26" s="203">
        <v>0</v>
      </c>
      <c r="E26" s="113">
        <v>0</v>
      </c>
      <c r="F26" s="113">
        <v>38</v>
      </c>
      <c r="G26" s="182">
        <v>38</v>
      </c>
      <c r="H26" s="360">
        <v>1.4910731803021385E-3</v>
      </c>
    </row>
    <row r="27" spans="1:8" ht="15" customHeight="1" x14ac:dyDescent="0.2">
      <c r="A27" s="342">
        <v>21</v>
      </c>
      <c r="B27" s="343" t="s">
        <v>83</v>
      </c>
      <c r="C27" s="203">
        <v>0</v>
      </c>
      <c r="D27" s="203">
        <v>0</v>
      </c>
      <c r="E27" s="113">
        <v>0</v>
      </c>
      <c r="F27" s="113">
        <v>23</v>
      </c>
      <c r="G27" s="182">
        <v>23</v>
      </c>
      <c r="H27" s="360">
        <v>9.0249166176182064E-4</v>
      </c>
    </row>
    <row r="28" spans="1:8" ht="15" customHeight="1" x14ac:dyDescent="0.2">
      <c r="A28" s="342">
        <v>22</v>
      </c>
      <c r="B28" s="346" t="s">
        <v>84</v>
      </c>
      <c r="C28" s="203">
        <v>0</v>
      </c>
      <c r="D28" s="203">
        <v>2</v>
      </c>
      <c r="E28" s="113">
        <v>9</v>
      </c>
      <c r="F28" s="113">
        <v>1896</v>
      </c>
      <c r="G28" s="182">
        <v>1907</v>
      </c>
      <c r="H28" s="360">
        <v>7.4828330390425746E-2</v>
      </c>
    </row>
    <row r="29" spans="1:8" ht="15" customHeight="1" thickBot="1" x14ac:dyDescent="0.25">
      <c r="A29" s="347">
        <v>23</v>
      </c>
      <c r="B29" s="348" t="s">
        <v>85</v>
      </c>
      <c r="C29" s="349">
        <v>0</v>
      </c>
      <c r="D29" s="349">
        <v>0</v>
      </c>
      <c r="E29" s="350">
        <v>0</v>
      </c>
      <c r="F29" s="350">
        <v>4</v>
      </c>
      <c r="G29" s="361">
        <v>4</v>
      </c>
      <c r="H29" s="362">
        <v>1.5695507161075142E-4</v>
      </c>
    </row>
    <row r="30" spans="1:8" ht="15" customHeight="1" thickBot="1" x14ac:dyDescent="0.25">
      <c r="A30" s="352"/>
      <c r="B30" s="353" t="s">
        <v>35</v>
      </c>
      <c r="C30" s="354">
        <v>37</v>
      </c>
      <c r="D30" s="355">
        <v>16</v>
      </c>
      <c r="E30" s="355">
        <v>2379</v>
      </c>
      <c r="F30" s="355">
        <v>23053</v>
      </c>
      <c r="G30" s="356">
        <v>25485</v>
      </c>
      <c r="H30" s="363">
        <v>1</v>
      </c>
    </row>
    <row r="31" spans="1:8" x14ac:dyDescent="0.2">
      <c r="A31" s="82"/>
      <c r="B31" s="68"/>
      <c r="C31" s="358"/>
      <c r="D31" s="358"/>
      <c r="E31" s="358"/>
      <c r="F31" s="358"/>
      <c r="G31" s="358"/>
    </row>
    <row r="32" spans="1:8" x14ac:dyDescent="0.2">
      <c r="A32" s="53" t="s">
        <v>130</v>
      </c>
      <c r="G32" s="66" t="s">
        <v>38</v>
      </c>
    </row>
    <row r="33" spans="1:7" x14ac:dyDescent="0.2">
      <c r="A33" s="481">
        <v>45040</v>
      </c>
      <c r="B33" s="481"/>
      <c r="G33" s="66" t="s">
        <v>39</v>
      </c>
    </row>
  </sheetData>
  <mergeCells count="9">
    <mergeCell ref="A2:G2"/>
    <mergeCell ref="H2:O2"/>
    <mergeCell ref="A33:B33"/>
    <mergeCell ref="A3:C3"/>
    <mergeCell ref="C5:D5"/>
    <mergeCell ref="E5:F5"/>
    <mergeCell ref="G5:G6"/>
    <mergeCell ref="H5:H6"/>
    <mergeCell ref="C4:H4"/>
  </mergeCells>
  <pageMargins left="0.31496062992125984" right="0.19685039370078741" top="0.35433070866141736" bottom="0.35433070866141736"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topLeftCell="A13" zoomScale="80" zoomScaleNormal="80" workbookViewId="0">
      <selection activeCell="P34" sqref="P34"/>
    </sheetView>
  </sheetViews>
  <sheetFormatPr defaultRowHeight="12" x14ac:dyDescent="0.2"/>
  <cols>
    <col min="1" max="1" width="4.85546875" style="53" customWidth="1"/>
    <col min="2" max="2" width="47.140625" style="53" customWidth="1"/>
    <col min="3" max="3" width="14.140625" style="53" customWidth="1"/>
    <col min="4" max="8" width="12.7109375" style="53" customWidth="1"/>
    <col min="9" max="16384" width="9.140625" style="53"/>
  </cols>
  <sheetData>
    <row r="1" spans="1:15" x14ac:dyDescent="0.2">
      <c r="A1" s="69" t="s">
        <v>93</v>
      </c>
    </row>
    <row r="2" spans="1:15" ht="28.5" customHeight="1" x14ac:dyDescent="0.2">
      <c r="A2" s="475" t="s">
        <v>132</v>
      </c>
      <c r="B2" s="475"/>
      <c r="C2" s="475"/>
      <c r="D2" s="475"/>
      <c r="E2" s="475"/>
      <c r="F2" s="475"/>
      <c r="G2" s="475"/>
      <c r="H2" s="475"/>
      <c r="I2" s="475"/>
      <c r="J2" s="475"/>
      <c r="K2" s="475"/>
      <c r="L2" s="475"/>
      <c r="M2" s="475"/>
      <c r="N2" s="475"/>
      <c r="O2" s="475"/>
    </row>
    <row r="3" spans="1:15" ht="11.25" customHeight="1" thickBot="1" x14ac:dyDescent="0.25">
      <c r="A3" s="474"/>
      <c r="B3" s="474"/>
      <c r="C3" s="474"/>
    </row>
    <row r="4" spans="1:15" ht="15" customHeight="1" x14ac:dyDescent="0.2">
      <c r="A4" s="49"/>
      <c r="B4" s="161"/>
      <c r="C4" s="479" t="s">
        <v>86</v>
      </c>
      <c r="D4" s="479"/>
      <c r="E4" s="479"/>
      <c r="F4" s="479"/>
      <c r="G4" s="479"/>
      <c r="H4" s="480"/>
    </row>
    <row r="5" spans="1:15" ht="15" customHeight="1" x14ac:dyDescent="0.2">
      <c r="A5" s="364" t="s">
        <v>12</v>
      </c>
      <c r="B5" s="332" t="s">
        <v>62</v>
      </c>
      <c r="C5" s="487" t="s">
        <v>87</v>
      </c>
      <c r="D5" s="483"/>
      <c r="E5" s="484" t="s">
        <v>88</v>
      </c>
      <c r="F5" s="483"/>
      <c r="G5" s="485" t="s">
        <v>35</v>
      </c>
      <c r="H5" s="476" t="s">
        <v>43</v>
      </c>
    </row>
    <row r="6" spans="1:15" ht="25.5" customHeight="1" thickBot="1" x14ac:dyDescent="0.25">
      <c r="A6" s="365"/>
      <c r="B6" s="334"/>
      <c r="C6" s="366" t="s">
        <v>89</v>
      </c>
      <c r="D6" s="335" t="s">
        <v>90</v>
      </c>
      <c r="E6" s="335" t="s">
        <v>90</v>
      </c>
      <c r="F6" s="336" t="s">
        <v>91</v>
      </c>
      <c r="G6" s="486"/>
      <c r="H6" s="477"/>
    </row>
    <row r="7" spans="1:15" ht="15" customHeight="1" x14ac:dyDescent="0.2">
      <c r="A7" s="367">
        <v>1</v>
      </c>
      <c r="B7" s="338" t="s">
        <v>63</v>
      </c>
      <c r="C7" s="339">
        <v>0</v>
      </c>
      <c r="D7" s="339">
        <v>0</v>
      </c>
      <c r="E7" s="114">
        <v>1</v>
      </c>
      <c r="F7" s="114">
        <v>151</v>
      </c>
      <c r="G7" s="182">
        <v>152</v>
      </c>
      <c r="H7" s="265">
        <v>6.6378444473557795E-3</v>
      </c>
    </row>
    <row r="8" spans="1:15" ht="15" customHeight="1" x14ac:dyDescent="0.2">
      <c r="A8" s="346">
        <v>2</v>
      </c>
      <c r="B8" s="343" t="s">
        <v>64</v>
      </c>
      <c r="C8" s="203">
        <v>0</v>
      </c>
      <c r="D8" s="203">
        <v>0</v>
      </c>
      <c r="E8" s="113">
        <v>0</v>
      </c>
      <c r="F8" s="113">
        <v>32</v>
      </c>
      <c r="G8" s="182">
        <v>32</v>
      </c>
      <c r="H8" s="360">
        <v>1.3974409362854272E-3</v>
      </c>
    </row>
    <row r="9" spans="1:15" ht="15" customHeight="1" x14ac:dyDescent="0.2">
      <c r="A9" s="346">
        <v>3</v>
      </c>
      <c r="B9" s="343" t="s">
        <v>65</v>
      </c>
      <c r="C9" s="203">
        <v>10</v>
      </c>
      <c r="D9" s="109">
        <v>0</v>
      </c>
      <c r="E9" s="113">
        <v>1</v>
      </c>
      <c r="F9" s="113">
        <v>1368</v>
      </c>
      <c r="G9" s="182">
        <v>1379</v>
      </c>
      <c r="H9" s="360">
        <v>6.0220970348050136E-2</v>
      </c>
    </row>
    <row r="10" spans="1:15" ht="14.25" customHeight="1" x14ac:dyDescent="0.2">
      <c r="A10" s="346">
        <v>4</v>
      </c>
      <c r="B10" s="343" t="s">
        <v>66</v>
      </c>
      <c r="C10" s="166">
        <v>0</v>
      </c>
      <c r="D10" s="166">
        <v>0</v>
      </c>
      <c r="E10" s="121">
        <v>0</v>
      </c>
      <c r="F10" s="113">
        <v>8</v>
      </c>
      <c r="G10" s="182">
        <v>8</v>
      </c>
      <c r="H10" s="360">
        <v>3.4936023407135681E-4</v>
      </c>
    </row>
    <row r="11" spans="1:15" ht="27.75" customHeight="1" x14ac:dyDescent="0.2">
      <c r="A11" s="346">
        <v>5</v>
      </c>
      <c r="B11" s="343" t="s">
        <v>67</v>
      </c>
      <c r="C11" s="203">
        <v>0</v>
      </c>
      <c r="D11" s="203">
        <v>0</v>
      </c>
      <c r="E11" s="113">
        <v>0</v>
      </c>
      <c r="F11" s="113">
        <v>62</v>
      </c>
      <c r="G11" s="182">
        <v>62</v>
      </c>
      <c r="H11" s="360">
        <v>2.7075418140530155E-3</v>
      </c>
    </row>
    <row r="12" spans="1:15" ht="15" customHeight="1" x14ac:dyDescent="0.2">
      <c r="A12" s="346">
        <v>6</v>
      </c>
      <c r="B12" s="343" t="s">
        <v>68</v>
      </c>
      <c r="C12" s="166">
        <v>0</v>
      </c>
      <c r="D12" s="203">
        <v>0</v>
      </c>
      <c r="E12" s="113">
        <v>6</v>
      </c>
      <c r="F12" s="113">
        <v>1719</v>
      </c>
      <c r="G12" s="182">
        <v>1725</v>
      </c>
      <c r="H12" s="360">
        <v>7.5330800471636317E-2</v>
      </c>
    </row>
    <row r="13" spans="1:15" ht="27.75" customHeight="1" x14ac:dyDescent="0.2">
      <c r="A13" s="346">
        <v>7</v>
      </c>
      <c r="B13" s="343" t="s">
        <v>69</v>
      </c>
      <c r="C13" s="166">
        <v>0</v>
      </c>
      <c r="D13" s="203">
        <v>3</v>
      </c>
      <c r="E13" s="113">
        <v>14</v>
      </c>
      <c r="F13" s="113">
        <v>4161</v>
      </c>
      <c r="G13" s="182">
        <v>4178</v>
      </c>
      <c r="H13" s="360">
        <v>0.18245338224376612</v>
      </c>
    </row>
    <row r="14" spans="1:15" ht="15" customHeight="1" x14ac:dyDescent="0.2">
      <c r="A14" s="346">
        <v>8</v>
      </c>
      <c r="B14" s="343" t="s">
        <v>70</v>
      </c>
      <c r="C14" s="166">
        <v>0</v>
      </c>
      <c r="D14" s="203">
        <v>0</v>
      </c>
      <c r="E14" s="109">
        <v>8</v>
      </c>
      <c r="F14" s="113">
        <v>988</v>
      </c>
      <c r="G14" s="182">
        <v>996</v>
      </c>
      <c r="H14" s="360">
        <v>4.3495349141883924E-2</v>
      </c>
    </row>
    <row r="15" spans="1:15" ht="25.5" customHeight="1" x14ac:dyDescent="0.2">
      <c r="A15" s="346">
        <v>9</v>
      </c>
      <c r="B15" s="343" t="s">
        <v>71</v>
      </c>
      <c r="C15" s="166">
        <v>0</v>
      </c>
      <c r="D15" s="203">
        <v>6</v>
      </c>
      <c r="E15" s="113">
        <v>2171</v>
      </c>
      <c r="F15" s="113">
        <v>3293</v>
      </c>
      <c r="G15" s="182">
        <v>5470</v>
      </c>
      <c r="H15" s="360">
        <v>0.23887506004629022</v>
      </c>
    </row>
    <row r="16" spans="1:15" ht="15" customHeight="1" x14ac:dyDescent="0.2">
      <c r="A16" s="346" t="s">
        <v>114</v>
      </c>
      <c r="B16" s="343" t="s">
        <v>72</v>
      </c>
      <c r="C16" s="203">
        <v>0</v>
      </c>
      <c r="D16" s="203">
        <v>0</v>
      </c>
      <c r="E16" s="113">
        <v>1</v>
      </c>
      <c r="F16" s="113">
        <v>577</v>
      </c>
      <c r="G16" s="182">
        <v>578</v>
      </c>
      <c r="H16" s="360">
        <v>2.5241276911655532E-2</v>
      </c>
    </row>
    <row r="17" spans="1:8" ht="15" customHeight="1" x14ac:dyDescent="0.2">
      <c r="A17" s="346">
        <v>11</v>
      </c>
      <c r="B17" s="343" t="s">
        <v>73</v>
      </c>
      <c r="C17" s="203">
        <v>0</v>
      </c>
      <c r="D17" s="203">
        <v>0</v>
      </c>
      <c r="E17" s="113">
        <v>0</v>
      </c>
      <c r="F17" s="113">
        <v>1009</v>
      </c>
      <c r="G17" s="182">
        <v>1009</v>
      </c>
      <c r="H17" s="360">
        <v>4.4063059522249877E-2</v>
      </c>
    </row>
    <row r="18" spans="1:8" ht="15" customHeight="1" x14ac:dyDescent="0.2">
      <c r="A18" s="346">
        <v>12</v>
      </c>
      <c r="B18" s="343" t="s">
        <v>74</v>
      </c>
      <c r="C18" s="203">
        <v>0</v>
      </c>
      <c r="D18" s="203">
        <v>0</v>
      </c>
      <c r="E18" s="113">
        <v>3</v>
      </c>
      <c r="F18" s="113">
        <v>211</v>
      </c>
      <c r="G18" s="182">
        <v>214</v>
      </c>
      <c r="H18" s="360">
        <v>9.3453862614087946E-3</v>
      </c>
    </row>
    <row r="19" spans="1:8" ht="15" customHeight="1" x14ac:dyDescent="0.2">
      <c r="A19" s="346">
        <v>13</v>
      </c>
      <c r="B19" s="343" t="s">
        <v>75</v>
      </c>
      <c r="C19" s="203">
        <v>0</v>
      </c>
      <c r="D19" s="203">
        <v>0</v>
      </c>
      <c r="E19" s="113">
        <v>0</v>
      </c>
      <c r="F19" s="113">
        <v>1242</v>
      </c>
      <c r="G19" s="182">
        <v>1242</v>
      </c>
      <c r="H19" s="360">
        <v>5.4238176339578149E-2</v>
      </c>
    </row>
    <row r="20" spans="1:8" ht="15" customHeight="1" x14ac:dyDescent="0.2">
      <c r="A20" s="346">
        <v>14</v>
      </c>
      <c r="B20" s="343" t="s">
        <v>76</v>
      </c>
      <c r="C20" s="203">
        <v>0</v>
      </c>
      <c r="D20" s="203">
        <v>0</v>
      </c>
      <c r="E20" s="113">
        <v>10</v>
      </c>
      <c r="F20" s="113">
        <v>1036</v>
      </c>
      <c r="G20" s="182">
        <v>1046</v>
      </c>
      <c r="H20" s="360">
        <v>4.5678850604829908E-2</v>
      </c>
    </row>
    <row r="21" spans="1:8" ht="15" customHeight="1" x14ac:dyDescent="0.2">
      <c r="A21" s="368">
        <v>15</v>
      </c>
      <c r="B21" s="343" t="s">
        <v>77</v>
      </c>
      <c r="C21" s="203">
        <v>0</v>
      </c>
      <c r="D21" s="203">
        <v>0</v>
      </c>
      <c r="E21" s="113">
        <v>0</v>
      </c>
      <c r="F21" s="113">
        <v>861</v>
      </c>
      <c r="G21" s="182">
        <v>861</v>
      </c>
      <c r="H21" s="360">
        <v>3.7599895191929779E-2</v>
      </c>
    </row>
    <row r="22" spans="1:8" ht="15" customHeight="1" x14ac:dyDescent="0.2">
      <c r="A22" s="346">
        <v>16</v>
      </c>
      <c r="B22" s="343" t="s">
        <v>78</v>
      </c>
      <c r="C22" s="203">
        <v>0</v>
      </c>
      <c r="D22" s="203">
        <v>0</v>
      </c>
      <c r="E22" s="113">
        <v>0</v>
      </c>
      <c r="F22" s="113">
        <v>719</v>
      </c>
      <c r="G22" s="182">
        <v>719</v>
      </c>
      <c r="H22" s="360">
        <v>3.1398751037163192E-2</v>
      </c>
    </row>
    <row r="23" spans="1:8" ht="24.75" customHeight="1" x14ac:dyDescent="0.2">
      <c r="A23" s="368">
        <v>17</v>
      </c>
      <c r="B23" s="343" t="s">
        <v>79</v>
      </c>
      <c r="C23" s="203">
        <v>0</v>
      </c>
      <c r="D23" s="203">
        <v>1</v>
      </c>
      <c r="E23" s="113">
        <v>1</v>
      </c>
      <c r="F23" s="113">
        <v>480</v>
      </c>
      <c r="G23" s="182">
        <v>482</v>
      </c>
      <c r="H23" s="360">
        <v>2.104895410279925E-2</v>
      </c>
    </row>
    <row r="24" spans="1:8" ht="15.75" customHeight="1" x14ac:dyDescent="0.2">
      <c r="A24" s="346">
        <v>18</v>
      </c>
      <c r="B24" s="343" t="s">
        <v>80</v>
      </c>
      <c r="C24" s="203">
        <v>0</v>
      </c>
      <c r="D24" s="203">
        <v>0</v>
      </c>
      <c r="E24" s="113">
        <v>6</v>
      </c>
      <c r="F24" s="113">
        <v>432</v>
      </c>
      <c r="G24" s="182">
        <v>438</v>
      </c>
      <c r="H24" s="360">
        <v>1.9127472815406787E-2</v>
      </c>
    </row>
    <row r="25" spans="1:8" ht="13.5" customHeight="1" x14ac:dyDescent="0.2">
      <c r="A25" s="346">
        <v>19</v>
      </c>
      <c r="B25" s="343" t="s">
        <v>81</v>
      </c>
      <c r="C25" s="203">
        <v>0</v>
      </c>
      <c r="D25" s="203">
        <v>0</v>
      </c>
      <c r="E25" s="113">
        <v>4</v>
      </c>
      <c r="F25" s="113">
        <v>575</v>
      </c>
      <c r="G25" s="182">
        <v>579</v>
      </c>
      <c r="H25" s="360">
        <v>2.528494694091445E-2</v>
      </c>
    </row>
    <row r="26" spans="1:8" ht="36.75" customHeight="1" x14ac:dyDescent="0.2">
      <c r="A26" s="368">
        <v>20</v>
      </c>
      <c r="B26" s="343" t="s">
        <v>82</v>
      </c>
      <c r="C26" s="203">
        <v>0</v>
      </c>
      <c r="D26" s="203">
        <v>0</v>
      </c>
      <c r="E26" s="113">
        <v>0</v>
      </c>
      <c r="F26" s="113">
        <v>35</v>
      </c>
      <c r="G26" s="182">
        <v>35</v>
      </c>
      <c r="H26" s="360">
        <v>1.5284510240621862E-3</v>
      </c>
    </row>
    <row r="27" spans="1:8" ht="15.75" customHeight="1" x14ac:dyDescent="0.2">
      <c r="A27" s="346">
        <v>21</v>
      </c>
      <c r="B27" s="343" t="s">
        <v>83</v>
      </c>
      <c r="C27" s="203">
        <v>0</v>
      </c>
      <c r="D27" s="203">
        <v>0</v>
      </c>
      <c r="E27" s="113">
        <v>0</v>
      </c>
      <c r="F27" s="113">
        <v>18</v>
      </c>
      <c r="G27" s="182">
        <v>18</v>
      </c>
      <c r="H27" s="360">
        <v>7.8606052666055283E-4</v>
      </c>
    </row>
    <row r="28" spans="1:8" ht="15.75" customHeight="1" x14ac:dyDescent="0.2">
      <c r="A28" s="346">
        <v>22</v>
      </c>
      <c r="B28" s="346" t="s">
        <v>84</v>
      </c>
      <c r="C28" s="203">
        <v>0</v>
      </c>
      <c r="D28" s="203">
        <v>2</v>
      </c>
      <c r="E28" s="113">
        <v>7</v>
      </c>
      <c r="F28" s="113">
        <v>1666</v>
      </c>
      <c r="G28" s="182">
        <v>1675</v>
      </c>
      <c r="H28" s="360">
        <v>7.3147299008690339E-2</v>
      </c>
    </row>
    <row r="29" spans="1:8" ht="15.75" customHeight="1" thickBot="1" x14ac:dyDescent="0.25">
      <c r="A29" s="348">
        <v>23</v>
      </c>
      <c r="B29" s="348" t="s">
        <v>85</v>
      </c>
      <c r="C29" s="349">
        <v>0</v>
      </c>
      <c r="D29" s="349">
        <v>0</v>
      </c>
      <c r="E29" s="350">
        <v>0</v>
      </c>
      <c r="F29" s="350">
        <v>1</v>
      </c>
      <c r="G29" s="361">
        <v>1</v>
      </c>
      <c r="H29" s="268">
        <v>4.3670029258919601E-5</v>
      </c>
    </row>
    <row r="30" spans="1:8" ht="12.75" customHeight="1" thickBot="1" x14ac:dyDescent="0.25">
      <c r="A30" s="352"/>
      <c r="B30" s="353" t="s">
        <v>35</v>
      </c>
      <c r="C30" s="354">
        <v>10</v>
      </c>
      <c r="D30" s="355">
        <v>12</v>
      </c>
      <c r="E30" s="355">
        <v>2233</v>
      </c>
      <c r="F30" s="355">
        <v>20644</v>
      </c>
      <c r="G30" s="356">
        <v>22899</v>
      </c>
      <c r="H30" s="369">
        <v>0.99999999999999989</v>
      </c>
    </row>
    <row r="31" spans="1:8" x14ac:dyDescent="0.2">
      <c r="A31" s="82"/>
      <c r="B31" s="68"/>
      <c r="C31" s="358"/>
      <c r="D31" s="358"/>
      <c r="E31" s="358"/>
      <c r="F31" s="358"/>
      <c r="G31" s="358"/>
    </row>
    <row r="32" spans="1:8" x14ac:dyDescent="0.2">
      <c r="A32" s="53" t="s">
        <v>130</v>
      </c>
      <c r="G32" s="66" t="s">
        <v>38</v>
      </c>
    </row>
    <row r="33" spans="1:7" x14ac:dyDescent="0.2">
      <c r="A33" s="481">
        <v>45040</v>
      </c>
      <c r="B33" s="481"/>
      <c r="G33" s="66" t="s">
        <v>39</v>
      </c>
    </row>
  </sheetData>
  <mergeCells count="9">
    <mergeCell ref="A33:B33"/>
    <mergeCell ref="H2:O2"/>
    <mergeCell ref="A3:C3"/>
    <mergeCell ref="C5:D5"/>
    <mergeCell ref="E5:F5"/>
    <mergeCell ref="G5:G6"/>
    <mergeCell ref="A2:G2"/>
    <mergeCell ref="C4:H4"/>
    <mergeCell ref="H5:H6"/>
  </mergeCells>
  <pageMargins left="0.31496062992125984" right="0.31496062992125984" top="0.35433070866141736" bottom="0.15748031496062992"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appl. by district, sex, month</vt:lpstr>
      <vt:lpstr>appl. by dinstrict, month 20,21</vt:lpstr>
      <vt:lpstr>applicants by sex, month 20,21</vt:lpstr>
      <vt:lpstr>appl. by month 1995-2021</vt:lpstr>
      <vt:lpstr>benef. by month, com 20-21</vt:lpstr>
      <vt:lpstr>benef. amount by month 11-21</vt:lpstr>
      <vt:lpstr>by ec activity 01.21</vt:lpstr>
      <vt:lpstr>by ec.activity 02.21</vt:lpstr>
      <vt:lpstr>by ec.activity 03.21</vt:lpstr>
      <vt:lpstr>by ec.activity 04.21</vt:lpstr>
      <vt:lpstr>by ec.activity 05.21</vt:lpstr>
      <vt:lpstr>by ec.activity 06.21</vt:lpstr>
      <vt:lpstr>by ec.activity 07.21</vt:lpstr>
      <vt:lpstr>by ec.activity 08.21</vt:lpstr>
      <vt:lpstr>by ec.activity 09.21</vt:lpstr>
      <vt:lpstr>by ec.activity 10.21</vt:lpstr>
      <vt:lpstr>by ec.activity 11.21</vt:lpstr>
      <vt:lpstr>by ec.activity 12.21</vt:lpstr>
      <vt:lpstr>'by ec.activity 12.21'!Print_Area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2022-01-13T10:05:38Z</cp:lastPrinted>
  <dcterms:created xsi:type="dcterms:W3CDTF">1999-12-20T10:51:55Z</dcterms:created>
  <dcterms:modified xsi:type="dcterms:W3CDTF">2023-04-24T09:43:40Z</dcterms:modified>
</cp:coreProperties>
</file>