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2240" windowHeight="6435" firstSheet="8" activeTab="10"/>
  </bookViews>
  <sheets>
    <sheet name="122015" sheetId="14" r:id="rId1"/>
    <sheet name="ΑΝΚ122015" sheetId="15" r:id="rId2"/>
    <sheet name="122016 " sheetId="13" r:id="rId3"/>
    <sheet name="ΑΝΚ122016" sheetId="17" r:id="rId4"/>
    <sheet name="122017" sheetId="18" r:id="rId5"/>
    <sheet name="ΑΝΚ122017" sheetId="19" r:id="rId6"/>
    <sheet name="122018" sheetId="20" r:id="rId7"/>
    <sheet name="ΑΝΚ122018" sheetId="21" r:id="rId8"/>
    <sheet name="122019" sheetId="22" r:id="rId9"/>
    <sheet name="ΑΝΚ122019" sheetId="23" r:id="rId10"/>
    <sheet name="122020" sheetId="24" r:id="rId11"/>
    <sheet name="ΑΝΚ122020" sheetId="25" r:id="rId12"/>
  </sheets>
  <definedNames>
    <definedName name="_xlnm.Print_Area" localSheetId="1">ΑΝΚ122015!$A$1:$J$36</definedName>
    <definedName name="_xlnm.Print_Area" localSheetId="3">ΑΝΚ122016!$A$1:$J$36</definedName>
    <definedName name="_xlnm.Print_Area" localSheetId="5">ΑΝΚ122017!$A$1:$J$36</definedName>
    <definedName name="_xlnm.Print_Area" localSheetId="7">ΑΝΚ122018!$A$1:$J$36</definedName>
    <definedName name="_xlnm.Print_Area" localSheetId="9">ΑΝΚ122019!$A$1:$J$36</definedName>
    <definedName name="_xlnm.Print_Area" localSheetId="11">ΑΝΚ122020!$A$1:$J$36</definedName>
  </definedNames>
  <calcPr calcId="124519"/>
</workbook>
</file>

<file path=xl/calcChain.xml><?xml version="1.0" encoding="utf-8"?>
<calcChain xmlns="http://schemas.openxmlformats.org/spreadsheetml/2006/main">
  <c r="C12" i="24"/>
  <c r="C6"/>
  <c r="C23" i="25" l="1"/>
  <c r="I29"/>
  <c r="G29"/>
  <c r="E29"/>
  <c r="C29"/>
  <c r="I23"/>
  <c r="G23"/>
  <c r="E23"/>
  <c r="I17"/>
  <c r="G17"/>
  <c r="E17"/>
  <c r="C17"/>
  <c r="I11"/>
  <c r="G11"/>
  <c r="E11"/>
  <c r="C11"/>
  <c r="E29" i="24"/>
  <c r="D29"/>
  <c r="C29"/>
  <c r="F28"/>
  <c r="F27"/>
  <c r="F26"/>
  <c r="F25"/>
  <c r="F24"/>
  <c r="E23"/>
  <c r="D23"/>
  <c r="C23"/>
  <c r="F22"/>
  <c r="F21"/>
  <c r="F20"/>
  <c r="F19"/>
  <c r="F18"/>
  <c r="E17"/>
  <c r="D17"/>
  <c r="C17"/>
  <c r="F16"/>
  <c r="F15"/>
  <c r="F14"/>
  <c r="F13"/>
  <c r="F12"/>
  <c r="E11"/>
  <c r="E30" s="1"/>
  <c r="D11"/>
  <c r="F10"/>
  <c r="F9"/>
  <c r="F8"/>
  <c r="F7"/>
  <c r="F6"/>
  <c r="C30" i="25" l="1"/>
  <c r="J23"/>
  <c r="G30"/>
  <c r="F23" i="24"/>
  <c r="D30"/>
  <c r="F17"/>
  <c r="I30" i="25"/>
  <c r="J17"/>
  <c r="E30"/>
  <c r="J29"/>
  <c r="F29" i="24"/>
  <c r="J11" i="25"/>
  <c r="C11" i="24"/>
  <c r="C12" i="22"/>
  <c r="C6"/>
  <c r="J30" i="25" l="1"/>
  <c r="F11" i="24"/>
  <c r="C30"/>
  <c r="F30" s="1"/>
  <c r="I29" i="23"/>
  <c r="G29"/>
  <c r="E29"/>
  <c r="C29"/>
  <c r="I23"/>
  <c r="G23"/>
  <c r="E23"/>
  <c r="C23"/>
  <c r="I17"/>
  <c r="G17"/>
  <c r="E17"/>
  <c r="C17"/>
  <c r="I11"/>
  <c r="G11"/>
  <c r="G30" s="1"/>
  <c r="E11"/>
  <c r="E30" s="1"/>
  <c r="C11"/>
  <c r="E29" i="22"/>
  <c r="D29"/>
  <c r="C29"/>
  <c r="F28"/>
  <c r="F27"/>
  <c r="F26"/>
  <c r="F25"/>
  <c r="F24"/>
  <c r="E23"/>
  <c r="D23"/>
  <c r="C23"/>
  <c r="F22"/>
  <c r="F21"/>
  <c r="F20"/>
  <c r="F19"/>
  <c r="F18"/>
  <c r="E17"/>
  <c r="D17"/>
  <c r="C17"/>
  <c r="F16"/>
  <c r="F15"/>
  <c r="F14"/>
  <c r="F13"/>
  <c r="F12"/>
  <c r="E11"/>
  <c r="E30" s="1"/>
  <c r="D11"/>
  <c r="F10"/>
  <c r="F9"/>
  <c r="F8"/>
  <c r="F7"/>
  <c r="C11"/>
  <c r="C30" i="23" l="1"/>
  <c r="F23" i="22"/>
  <c r="F29"/>
  <c r="I30" i="23"/>
  <c r="J29"/>
  <c r="J23"/>
  <c r="J17"/>
  <c r="F17" i="22"/>
  <c r="D30"/>
  <c r="J11" i="23"/>
  <c r="F11" i="22"/>
  <c r="C30"/>
  <c r="F6"/>
  <c r="C12" i="20"/>
  <c r="C6"/>
  <c r="C11" s="1"/>
  <c r="I29" i="21"/>
  <c r="G29"/>
  <c r="E29"/>
  <c r="C29"/>
  <c r="I23"/>
  <c r="G23"/>
  <c r="E23"/>
  <c r="C23"/>
  <c r="I17"/>
  <c r="G17"/>
  <c r="E17"/>
  <c r="C17"/>
  <c r="I11"/>
  <c r="G11"/>
  <c r="E11"/>
  <c r="E30" s="1"/>
  <c r="C11"/>
  <c r="E29" i="20"/>
  <c r="D29"/>
  <c r="C29"/>
  <c r="F28"/>
  <c r="F27"/>
  <c r="F26"/>
  <c r="F25"/>
  <c r="F24"/>
  <c r="E23"/>
  <c r="D23"/>
  <c r="C23"/>
  <c r="F22"/>
  <c r="F21"/>
  <c r="F20"/>
  <c r="F19"/>
  <c r="F18"/>
  <c r="E17"/>
  <c r="D17"/>
  <c r="F16"/>
  <c r="F15"/>
  <c r="F14"/>
  <c r="F13"/>
  <c r="C17"/>
  <c r="E11"/>
  <c r="D11"/>
  <c r="F10"/>
  <c r="F9"/>
  <c r="F8"/>
  <c r="F7"/>
  <c r="J30" i="23" l="1"/>
  <c r="F30" i="22"/>
  <c r="C30" i="21"/>
  <c r="G30"/>
  <c r="I30"/>
  <c r="F17" i="20"/>
  <c r="F11"/>
  <c r="F6"/>
  <c r="J29" i="21"/>
  <c r="J23"/>
  <c r="J17"/>
  <c r="F29" i="20"/>
  <c r="E30"/>
  <c r="F23"/>
  <c r="D30"/>
  <c r="J11" i="21"/>
  <c r="C30" i="20"/>
  <c r="F12"/>
  <c r="C11" i="19"/>
  <c r="J30" i="21" l="1"/>
  <c r="F30" i="20"/>
  <c r="C29" i="18"/>
  <c r="C12"/>
  <c r="C6"/>
  <c r="F6" s="1"/>
  <c r="I29" i="19"/>
  <c r="G29"/>
  <c r="E29"/>
  <c r="C29"/>
  <c r="I23"/>
  <c r="G23"/>
  <c r="E23"/>
  <c r="C23"/>
  <c r="I17"/>
  <c r="G17"/>
  <c r="E17"/>
  <c r="C17"/>
  <c r="I11"/>
  <c r="G11"/>
  <c r="G30" s="1"/>
  <c r="E11"/>
  <c r="E30" s="1"/>
  <c r="C30"/>
  <c r="E29" i="18"/>
  <c r="D29"/>
  <c r="F28"/>
  <c r="F27"/>
  <c r="F26"/>
  <c r="F25"/>
  <c r="F24"/>
  <c r="E23"/>
  <c r="D23"/>
  <c r="C23"/>
  <c r="F22"/>
  <c r="F21"/>
  <c r="F20"/>
  <c r="F19"/>
  <c r="F18"/>
  <c r="E17"/>
  <c r="D17"/>
  <c r="F16"/>
  <c r="F15"/>
  <c r="F14"/>
  <c r="F13"/>
  <c r="C17"/>
  <c r="E11"/>
  <c r="D11"/>
  <c r="F10"/>
  <c r="F9"/>
  <c r="F8"/>
  <c r="F7"/>
  <c r="I30" i="19" l="1"/>
  <c r="J30" s="1"/>
  <c r="D30" i="18"/>
  <c r="F29"/>
  <c r="C11"/>
  <c r="C30" s="1"/>
  <c r="J29" i="19"/>
  <c r="J23"/>
  <c r="J17"/>
  <c r="J11"/>
  <c r="F23" i="18"/>
  <c r="E30"/>
  <c r="F17"/>
  <c r="F12"/>
  <c r="I29" i="17"/>
  <c r="G29"/>
  <c r="E29"/>
  <c r="C29"/>
  <c r="J29" s="1"/>
  <c r="I23"/>
  <c r="G23"/>
  <c r="E23"/>
  <c r="C23"/>
  <c r="J23" s="1"/>
  <c r="I17"/>
  <c r="G17"/>
  <c r="E17"/>
  <c r="C17"/>
  <c r="J17" s="1"/>
  <c r="I11"/>
  <c r="I30" s="1"/>
  <c r="G11"/>
  <c r="G30" s="1"/>
  <c r="E11"/>
  <c r="E30" s="1"/>
  <c r="C11"/>
  <c r="C30" s="1"/>
  <c r="I29" i="15"/>
  <c r="G29"/>
  <c r="E29"/>
  <c r="C29"/>
  <c r="J29" s="1"/>
  <c r="I23"/>
  <c r="G23"/>
  <c r="E23"/>
  <c r="C23"/>
  <c r="J23" s="1"/>
  <c r="I17"/>
  <c r="G17"/>
  <c r="E17"/>
  <c r="C17"/>
  <c r="J17" s="1"/>
  <c r="I11"/>
  <c r="I30" s="1"/>
  <c r="G11"/>
  <c r="G30" s="1"/>
  <c r="E11"/>
  <c r="E30" s="1"/>
  <c r="C11"/>
  <c r="C30" s="1"/>
  <c r="J30" s="1"/>
  <c r="F11" i="18" l="1"/>
  <c r="F30"/>
  <c r="J30" i="17"/>
  <c r="J11"/>
  <c r="J11" i="15"/>
  <c r="C12" i="14" l="1"/>
  <c r="C6"/>
  <c r="C12" i="13" l="1"/>
  <c r="C6"/>
  <c r="E29" l="1"/>
  <c r="E23"/>
  <c r="E17"/>
  <c r="E11"/>
  <c r="E29" i="14"/>
  <c r="E23"/>
  <c r="E17"/>
  <c r="E11"/>
  <c r="E30" i="13" l="1"/>
  <c r="E30" i="14"/>
  <c r="C29" l="1"/>
  <c r="F28"/>
  <c r="F27"/>
  <c r="F26"/>
  <c r="D29"/>
  <c r="F25"/>
  <c r="F24"/>
  <c r="F22"/>
  <c r="F21"/>
  <c r="F20"/>
  <c r="C23"/>
  <c r="F19"/>
  <c r="F18"/>
  <c r="F16"/>
  <c r="F15"/>
  <c r="D17"/>
  <c r="F14"/>
  <c r="F13"/>
  <c r="F12"/>
  <c r="F10"/>
  <c r="F9"/>
  <c r="F8"/>
  <c r="D11"/>
  <c r="F6"/>
  <c r="F29" l="1"/>
  <c r="C11"/>
  <c r="C17"/>
  <c r="F17" s="1"/>
  <c r="D23"/>
  <c r="D30" s="1"/>
  <c r="F7"/>
  <c r="F23" l="1"/>
  <c r="F11"/>
  <c r="C30"/>
  <c r="F30" s="1"/>
  <c r="F27" i="13" l="1"/>
  <c r="F28"/>
  <c r="F25"/>
  <c r="F24"/>
  <c r="F22"/>
  <c r="F19"/>
  <c r="F18"/>
  <c r="F26" l="1"/>
  <c r="F21"/>
  <c r="F16"/>
  <c r="F15"/>
  <c r="F14"/>
  <c r="F13"/>
  <c r="F12"/>
  <c r="F8"/>
  <c r="F7"/>
  <c r="F6"/>
  <c r="F10" l="1"/>
  <c r="C29"/>
  <c r="D29"/>
  <c r="F9"/>
  <c r="F20"/>
  <c r="D17"/>
  <c r="D23"/>
  <c r="D11"/>
  <c r="C23"/>
  <c r="C17"/>
  <c r="C11"/>
  <c r="F17" l="1"/>
  <c r="D30"/>
  <c r="F23"/>
  <c r="C30"/>
  <c r="F29"/>
  <c r="F11"/>
  <c r="F30" l="1"/>
</calcChain>
</file>

<file path=xl/sharedStrings.xml><?xml version="1.0" encoding="utf-8"?>
<sst xmlns="http://schemas.openxmlformats.org/spreadsheetml/2006/main" count="858" uniqueCount="338">
  <si>
    <t>Ομάδα ποσού</t>
  </si>
  <si>
    <t>Σύνολο</t>
  </si>
  <si>
    <t>tables from sas: ext_g1b3_c2016</t>
  </si>
  <si>
    <t>Συνταξιούχοι με 0 εξαρτώμενα</t>
  </si>
  <si>
    <t>Συνταξιούχοι με 1 εξαρτώμενα</t>
  </si>
  <si>
    <t>Συνταξιούχοι με 2 εξαρτώμενα</t>
  </si>
  <si>
    <t>Συνταξιούχοι με 3+ εξαρτώμενα</t>
  </si>
  <si>
    <t>Είδος Σύνταξης</t>
  </si>
  <si>
    <t>tables from sas: ext_g1b3_2015</t>
  </si>
  <si>
    <t>Σύνταξη Χηρείας και Θανάτου</t>
  </si>
  <si>
    <t>Σύνταξη Αναπηρίας</t>
  </si>
  <si>
    <t>415,16-830,30</t>
  </si>
  <si>
    <t>830,31-1245,45</t>
  </si>
  <si>
    <t>&gt;1245,45</t>
  </si>
  <si>
    <t>553,55-1107,08</t>
  </si>
  <si>
    <t>1107,09-1660,62</t>
  </si>
  <si>
    <t>&gt;1660,62</t>
  </si>
  <si>
    <t>622,74-1245,46</t>
  </si>
  <si>
    <t>1245,47-1868,19</t>
  </si>
  <si>
    <t>&gt;1868,19</t>
  </si>
  <si>
    <t>691,93-1383,84</t>
  </si>
  <si>
    <t>1383,85-2075,76</t>
  </si>
  <si>
    <t>&gt;2075,76</t>
  </si>
  <si>
    <t>ΚΛΑΔΟΣ ΣΤΑΤΙΣΤΙΚΗΣ</t>
  </si>
  <si>
    <t>ΥΠΗΡΕΣΙΕΣ ΚΟΙΝΩΝΙΚΩΝ ΑΣΦΑΛΙΣΕΩΝ</t>
  </si>
  <si>
    <t xml:space="preserve">Θεσμοθετημένη Σύνταξη 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</si>
  <si>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2015</t>
  </si>
  <si>
    <t xml:space="preserve">Ομάδα ποσού  για 60% ανικανότητα </t>
  </si>
  <si>
    <t>Αριθμός συνταξιούχων</t>
  </si>
  <si>
    <t xml:space="preserve">Ομάδα ποσού για 75% ανικανότητα </t>
  </si>
  <si>
    <t xml:space="preserve">Ομάδα ποσού για 85% ανικανότητα </t>
  </si>
  <si>
    <t xml:space="preserve">Ομάδα ποσού για 100% ανικανότητα </t>
  </si>
  <si>
    <t>249,10-498,18</t>
  </si>
  <si>
    <t>311,37-622,72</t>
  </si>
  <si>
    <t>352,89-705,76</t>
  </si>
  <si>
    <t>498,19-747,27</t>
  </si>
  <si>
    <t>622,73-934,08</t>
  </si>
  <si>
    <t>705,77-1058,64</t>
  </si>
  <si>
    <t>&gt;747,27</t>
  </si>
  <si>
    <t>&gt;934,08</t>
  </si>
  <si>
    <t>&gt;1058,65</t>
  </si>
  <si>
    <t>332,13-664,24</t>
  </si>
  <si>
    <t>415,17-830,32</t>
  </si>
  <si>
    <t>470,52-941,02</t>
  </si>
  <si>
    <t>664,25-996,36</t>
  </si>
  <si>
    <t>830,32-1245,48</t>
  </si>
  <si>
    <t>941,03-1411,53</t>
  </si>
  <si>
    <t>&gt;996,36</t>
  </si>
  <si>
    <t>&gt;1245,48</t>
  </si>
  <si>
    <t>&gt;1411,53</t>
  </si>
  <si>
    <t>373,65-747,28</t>
  </si>
  <si>
    <t>467,06-934,1</t>
  </si>
  <si>
    <t>529,33-1058,64</t>
  </si>
  <si>
    <t>747,29-1120,92</t>
  </si>
  <si>
    <t>934,11-1401,15</t>
  </si>
  <si>
    <t>1058,65-1587,96</t>
  </si>
  <si>
    <t>&gt;1120,92</t>
  </si>
  <si>
    <t>&gt;1401,15</t>
  </si>
  <si>
    <t>&gt;1587,96</t>
  </si>
  <si>
    <t>518,95-1037,88</t>
  </si>
  <si>
    <t>588,14-1176,26</t>
  </si>
  <si>
    <t>1037,89-1556,82</t>
  </si>
  <si>
    <t>1176,27-1764,39</t>
  </si>
  <si>
    <t>&gt;1556,82</t>
  </si>
  <si>
    <t>&gt;1764,39</t>
  </si>
  <si>
    <t>Αριθμός συνταξιούχων ανικανότητας με επιμερισμό κατά ποσοστό ανικανότητας, ομάδα ποσού και αριθμό εξαρτωμένων 12/2015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</si>
  <si>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2016</t>
  </si>
  <si>
    <t xml:space="preserve">Ομάδα ποσού για 60% ανικανότητα </t>
  </si>
  <si>
    <t>Αριθμός συνταξιούχων ανικανότητας με επιμερισμό κατά ποσοστό ανικανότητας, ομάδα ποσού και αριθμό εξαρτωμένων 12/2016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</si>
  <si>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2015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</si>
  <si>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2016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</si>
  <si>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12/2016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</si>
  <si>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12/2015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</si>
  <si>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2017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</si>
  <si>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12/2017</t>
  </si>
  <si>
    <t>tables from sas: ext_g1b3_17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</si>
  <si>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2017</t>
  </si>
  <si>
    <t>Αριθμός συνταξιούχων ανικανότητας με επιμερισμό κατά ποσοστό ανικανότητας, ομάδα ποσού και αριθμό εξαρτωμένων 12/2017</t>
  </si>
  <si>
    <t>418,52-837,02</t>
  </si>
  <si>
    <t>837,03-1255,53</t>
  </si>
  <si>
    <t>&gt;1255,53</t>
  </si>
  <si>
    <t>558,03-1116,04</t>
  </si>
  <si>
    <t>1116,05-1674,06</t>
  </si>
  <si>
    <t>&gt;1674,06</t>
  </si>
  <si>
    <t>627,78-1255,54</t>
  </si>
  <si>
    <t>1255,55-1883,31</t>
  </si>
  <si>
    <t>&gt;1883,31</t>
  </si>
  <si>
    <t>697,53-1395,04</t>
  </si>
  <si>
    <t>1395,05-2092,56</t>
  </si>
  <si>
    <t>&gt;2092,56</t>
  </si>
  <si>
    <t>251,12-502,22</t>
  </si>
  <si>
    <t>502,23-753,33</t>
  </si>
  <si>
    <t>&gt;753,33</t>
  </si>
  <si>
    <t>334,82-669,62</t>
  </si>
  <si>
    <t>669,63-1004,43</t>
  </si>
  <si>
    <t>&gt;1004,43</t>
  </si>
  <si>
    <t>376,67-753,32</t>
  </si>
  <si>
    <t>753,33-1129,98</t>
  </si>
  <si>
    <t>&gt;1129,98</t>
  </si>
  <si>
    <t>313,89-627,76</t>
  </si>
  <si>
    <t>627,77-941,64</t>
  </si>
  <si>
    <t>&gt;941,64</t>
  </si>
  <si>
    <t>418,53-837,04</t>
  </si>
  <si>
    <t>837,05-1255,56</t>
  </si>
  <si>
    <t>&gt;1255,56</t>
  </si>
  <si>
    <t>470,84-941,66</t>
  </si>
  <si>
    <t>941,67-1412,49</t>
  </si>
  <si>
    <t>&gt;1412,49</t>
  </si>
  <si>
    <t>523,15-1046,28</t>
  </si>
  <si>
    <t>1046,29-1569,42</t>
  </si>
  <si>
    <t>&gt;1569,42</t>
  </si>
  <si>
    <t>355,74-711,46</t>
  </si>
  <si>
    <t>711,47-1067,19</t>
  </si>
  <si>
    <t>&gt;1067,19</t>
  </si>
  <si>
    <t>474,33-948,64</t>
  </si>
  <si>
    <t>948,65-1422,96</t>
  </si>
  <si>
    <t>&gt;1422,96</t>
  </si>
  <si>
    <t>533,61-1067,20</t>
  </si>
  <si>
    <t>1067,21-1600,80</t>
  </si>
  <si>
    <t>&gt;1600,80</t>
  </si>
  <si>
    <t>592,90-1185,78</t>
  </si>
  <si>
    <t>1185,79-1778,67</t>
  </si>
  <si>
    <t>&gt;1778,67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</si>
  <si>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2018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</si>
  <si>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12/2018</t>
  </si>
  <si>
    <t>tables from sas: ext_g1b3_2018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</si>
  <si>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2018</t>
  </si>
  <si>
    <t>Αριθμός συνταξιούχων ανικανότητας με επιμερισμό κατά ποσοστό ανικανότητας, ομάδα ποσού και αριθμό εξαρτωμένων 12/2018</t>
  </si>
  <si>
    <t>0-355,74</t>
  </si>
  <si>
    <t>355,75-418,51</t>
  </si>
  <si>
    <t>0-474,31</t>
  </si>
  <si>
    <t>474,32-558,02</t>
  </si>
  <si>
    <t>0-533,60</t>
  </si>
  <si>
    <t>533,61-627,77</t>
  </si>
  <si>
    <t>0-592,89</t>
  </si>
  <si>
    <t>592,90-697,52</t>
  </si>
  <si>
    <t>0-352,88</t>
  </si>
  <si>
    <t>352,89-415,15</t>
  </si>
  <si>
    <t>0-470,51</t>
  </si>
  <si>
    <t>470,52-553,54</t>
  </si>
  <si>
    <t>0-529,32</t>
  </si>
  <si>
    <t>529,33-622,73</t>
  </si>
  <si>
    <t>0-588,13</t>
  </si>
  <si>
    <t>588,14-691,92</t>
  </si>
  <si>
    <t>0-213,44</t>
  </si>
  <si>
    <t>213,45-251,11</t>
  </si>
  <si>
    <t>0-266,81</t>
  </si>
  <si>
    <t>266,82-313,88</t>
  </si>
  <si>
    <t>0-302,38</t>
  </si>
  <si>
    <t>302,39-355,73</t>
  </si>
  <si>
    <t>0-284,59</t>
  </si>
  <si>
    <t>284,60-334,81</t>
  </si>
  <si>
    <t>0-355,73</t>
  </si>
  <si>
    <t>355,74-418,52</t>
  </si>
  <si>
    <t>0-403,16</t>
  </si>
  <si>
    <t>403,17-474,32</t>
  </si>
  <si>
    <t>0-320,16</t>
  </si>
  <si>
    <t>320,17-376,66</t>
  </si>
  <si>
    <t>0-400,20</t>
  </si>
  <si>
    <t>400,21-470,83</t>
  </si>
  <si>
    <t>0-453,56</t>
  </si>
  <si>
    <t>453,57-533,60</t>
  </si>
  <si>
    <t>355,74-418,51</t>
  </si>
  <si>
    <t>0-444,67</t>
  </si>
  <si>
    <t>444,68-523,14</t>
  </si>
  <si>
    <t>0-503,96</t>
  </si>
  <si>
    <t>503,97-592,89</t>
  </si>
  <si>
    <t>0-211,73</t>
  </si>
  <si>
    <t>211,74-249,09</t>
  </si>
  <si>
    <t>0-264,66</t>
  </si>
  <si>
    <t>264,67-311,36</t>
  </si>
  <si>
    <t>0-299,95</t>
  </si>
  <si>
    <t>299,96-352,88</t>
  </si>
  <si>
    <t>0-282,31</t>
  </si>
  <si>
    <t>282,32-332,12</t>
  </si>
  <si>
    <t>352,89-415,16</t>
  </si>
  <si>
    <t>0-399,93</t>
  </si>
  <si>
    <t>399,94-470,51</t>
  </si>
  <si>
    <t>0-317,59</t>
  </si>
  <si>
    <t>317,60-373,64</t>
  </si>
  <si>
    <t>0-396,99</t>
  </si>
  <si>
    <t>397,00-467,05</t>
  </si>
  <si>
    <t>0-449,92</t>
  </si>
  <si>
    <t>449,93-529,32</t>
  </si>
  <si>
    <t>0-441,10</t>
  </si>
  <si>
    <t>441,11-518,94</t>
  </si>
  <si>
    <t>0-499,91</t>
  </si>
  <si>
    <t>499,92-588,13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</si>
  <si>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2019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</si>
  <si>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12/2019</t>
  </si>
  <si>
    <t>tables from sas: ext_g1b3_2019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</si>
  <si>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2019</t>
  </si>
  <si>
    <t>Αριθμός συνταξιούχων ανικανότητας με επιμερισμό κατά ποσοστό ανικανότητας, ομάδα ποσού και αριθμό εξαρτωμένων 12/2019</t>
  </si>
  <si>
    <t>0-357,11</t>
  </si>
  <si>
    <t>357,12-420,26</t>
  </si>
  <si>
    <t>0-476,19</t>
  </si>
  <si>
    <t>476,20-560,35</t>
  </si>
  <si>
    <t>560,36-1120,70</t>
  </si>
  <si>
    <t>0-535,73</t>
  </si>
  <si>
    <t>535,74-630,40</t>
  </si>
  <si>
    <t>0-595,26</t>
  </si>
  <si>
    <t>595,27-700,44</t>
  </si>
  <si>
    <t>700,45-1400,88</t>
  </si>
  <si>
    <t>1400,89-2101,32</t>
  </si>
  <si>
    <t>&gt;2101,32</t>
  </si>
  <si>
    <t>420,27-840,53</t>
  </si>
  <si>
    <t>&gt;1260,79</t>
  </si>
  <si>
    <t>840,54-1260,79</t>
  </si>
  <si>
    <t>1120,71-1681,06</t>
  </si>
  <si>
    <t>&gt;1681,06</t>
  </si>
  <si>
    <t>630,41-1260,79</t>
  </si>
  <si>
    <t>1260,80-1891,19</t>
  </si>
  <si>
    <t>&gt;1891,19</t>
  </si>
  <si>
    <t>0-214,22</t>
  </si>
  <si>
    <t>214,23-252,16</t>
  </si>
  <si>
    <t>252,17-504,32</t>
  </si>
  <si>
    <t>504,33-756,48</t>
  </si>
  <si>
    <t>&gt;756,48</t>
  </si>
  <si>
    <t>0-285,67</t>
  </si>
  <si>
    <t>285,68-336,21</t>
  </si>
  <si>
    <t>336,22-672,42</t>
  </si>
  <si>
    <t>672,43-1008,63</t>
  </si>
  <si>
    <t>&gt;1008,63</t>
  </si>
  <si>
    <t>0-321,39</t>
  </si>
  <si>
    <t>321,40-378-24</t>
  </si>
  <si>
    <t>378,25-756,48</t>
  </si>
  <si>
    <t>756,49-1134,71</t>
  </si>
  <si>
    <t>&gt;1134,71</t>
  </si>
  <si>
    <t>0-267,81</t>
  </si>
  <si>
    <t>267,82-315,20</t>
  </si>
  <si>
    <t>315,21-630,40</t>
  </si>
  <si>
    <t>630,41-945,59</t>
  </si>
  <si>
    <t>&gt;945,59</t>
  </si>
  <si>
    <t>0-401,77</t>
  </si>
  <si>
    <t>401,78-472,80</t>
  </si>
  <si>
    <t>472,81-945,59</t>
  </si>
  <si>
    <t>945,60-1418,39</t>
  </si>
  <si>
    <t>&gt;1418,39</t>
  </si>
  <si>
    <t>0-446,42</t>
  </si>
  <si>
    <t>446,43-525,33</t>
  </si>
  <si>
    <t>525,34-1050,66</t>
  </si>
  <si>
    <t>1050,67-1575,99</t>
  </si>
  <si>
    <t>&gt;1575,99</t>
  </si>
  <si>
    <t>0-303,53</t>
  </si>
  <si>
    <t>303,54-357,22</t>
  </si>
  <si>
    <t>357,23-714,45</t>
  </si>
  <si>
    <t>714,46-1071,67</t>
  </si>
  <si>
    <t>&gt;1071,67</t>
  </si>
  <si>
    <t>0-404,74</t>
  </si>
  <si>
    <t>404,75-476,30</t>
  </si>
  <si>
    <t>476,31-952,60</t>
  </si>
  <si>
    <t>952,61-1428,90</t>
  </si>
  <si>
    <t>&gt;1428,90</t>
  </si>
  <si>
    <t>0-455,35</t>
  </si>
  <si>
    <t>455,36-535,84</t>
  </si>
  <si>
    <t>535,85-1071,67</t>
  </si>
  <si>
    <t>1071,68-1607,51</t>
  </si>
  <si>
    <t>&gt;1607,51</t>
  </si>
  <si>
    <t>0-505,96</t>
  </si>
  <si>
    <t>505,97-595,37</t>
  </si>
  <si>
    <t>595,38-1190,75</t>
  </si>
  <si>
    <t>1190,76-1786,12</t>
  </si>
  <si>
    <t>&gt;1786,12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</si>
  <si>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2020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</si>
  <si>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12/2020</t>
  </si>
  <si>
    <t>tables from sas: ext_g1b3_2020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</si>
  <si>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2020</t>
  </si>
  <si>
    <t>Αριθμός συνταξιούχων ανικανότητας με επιμερισμό κατά ποσοστό ανικανότητας, ομάδα ποσού και αριθμό εξαρτωμένων 12/2020</t>
  </si>
  <si>
    <t>0-358,73</t>
  </si>
  <si>
    <t>358,74-422,16</t>
  </si>
  <si>
    <t>422,17-844,32</t>
  </si>
  <si>
    <t>844,33-1266,48</t>
  </si>
  <si>
    <t>&gt;1266,48</t>
  </si>
  <si>
    <t>0-478,34</t>
  </si>
  <si>
    <t>478,35-562,88</t>
  </si>
  <si>
    <t>562,89-1125,76</t>
  </si>
  <si>
    <t>1125,77-1688,64</t>
  </si>
  <si>
    <t>&gt;1688,64</t>
  </si>
  <si>
    <t>0-538,14</t>
  </si>
  <si>
    <t>538,15-633,24</t>
  </si>
  <si>
    <t>633,25-1266,48</t>
  </si>
  <si>
    <t>1266,49-1899,72</t>
  </si>
  <si>
    <t>&gt;1899,72</t>
  </si>
  <si>
    <t>0-597,95</t>
  </si>
  <si>
    <t>597,95-703,60</t>
  </si>
  <si>
    <t>703,61-1407,20</t>
  </si>
  <si>
    <t>1407,21-2110,80</t>
  </si>
  <si>
    <t>&gt;2110,80</t>
  </si>
  <si>
    <t>0-215,19</t>
  </si>
  <si>
    <t>215,20-253,30</t>
  </si>
  <si>
    <t>253,31-506,59</t>
  </si>
  <si>
    <t>506,60-759,89</t>
  </si>
  <si>
    <t>&gt;759,89</t>
  </si>
  <si>
    <t>0-286,96</t>
  </si>
  <si>
    <t>286,97-337,73</t>
  </si>
  <si>
    <t>337,74-675,46</t>
  </si>
  <si>
    <t>675,47-1013,18</t>
  </si>
  <si>
    <t>&gt;1013,18</t>
  </si>
  <si>
    <t>0-322,84</t>
  </si>
  <si>
    <t>322,85-379,94</t>
  </si>
  <si>
    <t>379,95-759,89</t>
  </si>
  <si>
    <t>759,90-1139,83</t>
  </si>
  <si>
    <t>&gt;1139,83</t>
  </si>
  <si>
    <t>0-269,02</t>
  </si>
  <si>
    <t>269,03-316,62</t>
  </si>
  <si>
    <t>316,63-633,24</t>
  </si>
  <si>
    <t>633,25-949,86</t>
  </si>
  <si>
    <t>&gt;949,86</t>
  </si>
  <si>
    <t>0-403,58</t>
  </si>
  <si>
    <t>403,59-474,93</t>
  </si>
  <si>
    <t>474,94-949,86</t>
  </si>
  <si>
    <t>949,87-1424,79</t>
  </si>
  <si>
    <t>&gt;1424,79</t>
  </si>
  <si>
    <t>0-448,44</t>
  </si>
  <si>
    <t>448,45-527,70</t>
  </si>
  <si>
    <t>527,71-1055,40</t>
  </si>
  <si>
    <t>1055,41-1583,10</t>
  </si>
  <si>
    <t>&gt;1583,10</t>
  </si>
  <si>
    <t>0-304,90</t>
  </si>
  <si>
    <t>304,91-358,84</t>
  </si>
  <si>
    <t>358,85-717,67</t>
  </si>
  <si>
    <t>717,68-1076,51</t>
  </si>
  <si>
    <t>&gt;1076,51</t>
  </si>
  <si>
    <t>0-406,57</t>
  </si>
  <si>
    <t>406,58-478,45</t>
  </si>
  <si>
    <t>478,46-956,90</t>
  </si>
  <si>
    <t>956,91-1435,34</t>
  </si>
  <si>
    <t>&gt;1435,34</t>
  </si>
  <si>
    <t>0-457,41</t>
  </si>
  <si>
    <t>457,42-538,25</t>
  </si>
  <si>
    <t>538,26-1076,51</t>
  </si>
  <si>
    <t>1076,52-1614,76</t>
  </si>
  <si>
    <t>&gt;1614,76</t>
  </si>
  <si>
    <t>0-508,24</t>
  </si>
  <si>
    <t>508,25-598,06</t>
  </si>
  <si>
    <t>598,07-1196,12</t>
  </si>
  <si>
    <t>1196,13-1794,18</t>
  </si>
  <si>
    <t>&gt;1794,18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</si>
</sst>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1">
    <font>
      <sz val="10"/>
      <name val="Arial"/>
      <charset val="161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3" xfId="0" applyFont="1" applyBorder="1"/>
    <xf numFmtId="0" fontId="2" fillId="0" borderId="10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6" xfId="0" applyFont="1" applyBorder="1" applyAlignment="1">
      <alignment vertical="top" wrapText="1"/>
    </xf>
    <xf numFmtId="0" fontId="5" fillId="0" borderId="9" xfId="0" applyFont="1" applyBorder="1"/>
    <xf numFmtId="0" fontId="2" fillId="0" borderId="9" xfId="0" applyFont="1" applyBorder="1"/>
    <xf numFmtId="0" fontId="2" fillId="0" borderId="8" xfId="0" applyFont="1" applyBorder="1"/>
    <xf numFmtId="0" fontId="5" fillId="0" borderId="3" xfId="0" applyFont="1" applyBorder="1"/>
    <xf numFmtId="0" fontId="1" fillId="0" borderId="3" xfId="0" applyFont="1" applyBorder="1"/>
    <xf numFmtId="0" fontId="1" fillId="0" borderId="10" xfId="0" applyFont="1" applyBorder="1"/>
    <xf numFmtId="0" fontId="6" fillId="0" borderId="3" xfId="0" applyFont="1" applyBorder="1"/>
    <xf numFmtId="0" fontId="6" fillId="0" borderId="5" xfId="0" applyFont="1" applyBorder="1"/>
    <xf numFmtId="0" fontId="2" fillId="0" borderId="0" xfId="0" applyFont="1" applyAlignment="1">
      <alignment horizontal="center"/>
    </xf>
    <xf numFmtId="0" fontId="10" fillId="0" borderId="9" xfId="0" applyFont="1" applyBorder="1"/>
    <xf numFmtId="0" fontId="10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9" fillId="0" borderId="10" xfId="0" applyFont="1" applyBorder="1"/>
    <xf numFmtId="0" fontId="8" fillId="0" borderId="5" xfId="0" applyFont="1" applyBorder="1"/>
    <xf numFmtId="0" fontId="9" fillId="0" borderId="5" xfId="0" applyFont="1" applyBorder="1"/>
    <xf numFmtId="0" fontId="9" fillId="0" borderId="11" xfId="0" applyFont="1" applyBorder="1"/>
    <xf numFmtId="0" fontId="8" fillId="0" borderId="16" xfId="0" applyFont="1" applyBorder="1"/>
    <xf numFmtId="0" fontId="0" fillId="0" borderId="2" xfId="0" applyBorder="1"/>
    <xf numFmtId="0" fontId="8" fillId="0" borderId="2" xfId="0" applyFont="1" applyBorder="1"/>
    <xf numFmtId="0" fontId="9" fillId="0" borderId="15" xfId="0" applyFont="1" applyBorder="1"/>
    <xf numFmtId="0" fontId="10" fillId="0" borderId="0" xfId="0" applyFont="1" applyAlignment="1"/>
    <xf numFmtId="0" fontId="0" fillId="0" borderId="0" xfId="0" applyAlignment="1"/>
    <xf numFmtId="164" fontId="0" fillId="0" borderId="0" xfId="0" applyNumberFormat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0" fillId="0" borderId="0" xfId="0" applyBorder="1"/>
    <xf numFmtId="0" fontId="9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opLeftCell="A10" workbookViewId="0">
      <selection activeCell="B26" sqref="B26"/>
    </sheetView>
  </sheetViews>
  <sheetFormatPr defaultRowHeight="12"/>
  <cols>
    <col min="1" max="1" width="13.7109375" style="1" customWidth="1"/>
    <col min="2" max="2" width="14.85546875" style="1" bestFit="1" customWidth="1"/>
    <col min="3" max="3" width="15.85546875" style="1" customWidth="1"/>
    <col min="4" max="4" width="13.7109375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4.25" customHeight="1">
      <c r="A1" s="49" t="s">
        <v>69</v>
      </c>
      <c r="B1" s="50"/>
      <c r="C1" s="50"/>
      <c r="D1" s="50"/>
      <c r="E1" s="50"/>
      <c r="F1" s="50"/>
    </row>
    <row r="2" spans="1:6" ht="12.75" thickBot="1"/>
    <row r="3" spans="1:6" ht="12.75" thickBot="1">
      <c r="A3" s="54"/>
      <c r="B3" s="55" t="s">
        <v>0</v>
      </c>
      <c r="C3" s="58" t="s">
        <v>7</v>
      </c>
      <c r="D3" s="58"/>
      <c r="E3" s="58"/>
      <c r="F3" s="59" t="s">
        <v>1</v>
      </c>
    </row>
    <row r="4" spans="1:6" ht="12.75" customHeight="1" thickBot="1">
      <c r="A4" s="54"/>
      <c r="B4" s="56"/>
      <c r="C4" s="62" t="s">
        <v>25</v>
      </c>
      <c r="D4" s="62" t="s">
        <v>9</v>
      </c>
      <c r="E4" s="62" t="s">
        <v>10</v>
      </c>
      <c r="F4" s="60"/>
    </row>
    <row r="5" spans="1:6" ht="36.75" customHeight="1" thickBot="1">
      <c r="A5" s="54"/>
      <c r="B5" s="57"/>
      <c r="C5" s="63"/>
      <c r="D5" s="63"/>
      <c r="E5" s="63"/>
      <c r="F5" s="61"/>
    </row>
    <row r="6" spans="1:6">
      <c r="A6" s="51" t="s">
        <v>3</v>
      </c>
      <c r="B6" s="13" t="s">
        <v>136</v>
      </c>
      <c r="C6" s="14">
        <f>3596+1</f>
        <v>3597</v>
      </c>
      <c r="D6" s="14">
        <v>1113</v>
      </c>
      <c r="E6" s="14">
        <v>386</v>
      </c>
      <c r="F6" s="15">
        <f t="shared" ref="F6:F30" si="0">SUM(C6:E6)</f>
        <v>5096</v>
      </c>
    </row>
    <row r="7" spans="1:6">
      <c r="A7" s="52"/>
      <c r="B7" s="16" t="s">
        <v>137</v>
      </c>
      <c r="C7" s="5">
        <v>61</v>
      </c>
      <c r="D7" s="5">
        <v>156</v>
      </c>
      <c r="E7" s="5">
        <v>0</v>
      </c>
      <c r="F7" s="6">
        <f t="shared" si="0"/>
        <v>217</v>
      </c>
    </row>
    <row r="8" spans="1:6">
      <c r="A8" s="52"/>
      <c r="B8" s="16" t="s">
        <v>11</v>
      </c>
      <c r="C8" s="5">
        <v>133</v>
      </c>
      <c r="D8" s="5">
        <v>16</v>
      </c>
      <c r="E8" s="5">
        <v>0</v>
      </c>
      <c r="F8" s="6">
        <f t="shared" si="0"/>
        <v>149</v>
      </c>
    </row>
    <row r="9" spans="1:6">
      <c r="A9" s="52"/>
      <c r="B9" s="16" t="s">
        <v>12</v>
      </c>
      <c r="C9" s="5">
        <v>30</v>
      </c>
      <c r="D9" s="5">
        <v>0</v>
      </c>
      <c r="E9" s="5">
        <v>0</v>
      </c>
      <c r="F9" s="6">
        <f t="shared" si="0"/>
        <v>30</v>
      </c>
    </row>
    <row r="10" spans="1:6">
      <c r="A10" s="52"/>
      <c r="B10" s="16" t="s">
        <v>13</v>
      </c>
      <c r="C10" s="5">
        <v>10</v>
      </c>
      <c r="D10" s="5">
        <v>0</v>
      </c>
      <c r="E10" s="5">
        <v>0</v>
      </c>
      <c r="F10" s="6">
        <f t="shared" si="0"/>
        <v>10</v>
      </c>
    </row>
    <row r="11" spans="1:6">
      <c r="A11" s="52"/>
      <c r="B11" s="19" t="s">
        <v>1</v>
      </c>
      <c r="C11" s="17">
        <f>SUM(C6:C10)</f>
        <v>3831</v>
      </c>
      <c r="D11" s="17">
        <f>SUM(D6:D10)</f>
        <v>1285</v>
      </c>
      <c r="E11" s="17">
        <f>SUM(E6:E10)</f>
        <v>386</v>
      </c>
      <c r="F11" s="18">
        <f t="shared" si="0"/>
        <v>5502</v>
      </c>
    </row>
    <row r="12" spans="1:6">
      <c r="A12" s="52" t="s">
        <v>4</v>
      </c>
      <c r="B12" s="16" t="s">
        <v>138</v>
      </c>
      <c r="C12" s="5">
        <f>4970+40</f>
        <v>5010</v>
      </c>
      <c r="D12" s="5">
        <v>19</v>
      </c>
      <c r="E12" s="5">
        <v>203</v>
      </c>
      <c r="F12" s="6">
        <f t="shared" si="0"/>
        <v>5232</v>
      </c>
    </row>
    <row r="13" spans="1:6">
      <c r="A13" s="52"/>
      <c r="B13" s="16" t="s">
        <v>139</v>
      </c>
      <c r="C13" s="5">
        <v>42</v>
      </c>
      <c r="D13" s="5">
        <v>1</v>
      </c>
      <c r="E13" s="5">
        <v>0</v>
      </c>
      <c r="F13" s="6">
        <f t="shared" si="0"/>
        <v>43</v>
      </c>
    </row>
    <row r="14" spans="1:6">
      <c r="A14" s="52"/>
      <c r="B14" s="16" t="s">
        <v>14</v>
      </c>
      <c r="C14" s="5">
        <v>79</v>
      </c>
      <c r="D14" s="5">
        <v>0</v>
      </c>
      <c r="E14" s="5">
        <v>0</v>
      </c>
      <c r="F14" s="6">
        <f t="shared" si="0"/>
        <v>79</v>
      </c>
    </row>
    <row r="15" spans="1:6">
      <c r="A15" s="52"/>
      <c r="B15" s="16" t="s">
        <v>15</v>
      </c>
      <c r="C15" s="5">
        <v>29</v>
      </c>
      <c r="D15" s="5">
        <v>0</v>
      </c>
      <c r="E15" s="5">
        <v>0</v>
      </c>
      <c r="F15" s="6">
        <f t="shared" si="0"/>
        <v>29</v>
      </c>
    </row>
    <row r="16" spans="1:6">
      <c r="A16" s="52"/>
      <c r="B16" s="16" t="s">
        <v>16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>
      <c r="A17" s="52"/>
      <c r="B17" s="19" t="s">
        <v>1</v>
      </c>
      <c r="C17" s="17">
        <f>SUM(C12:C16)</f>
        <v>5162</v>
      </c>
      <c r="D17" s="17">
        <f>SUM(D12:D16)</f>
        <v>20</v>
      </c>
      <c r="E17" s="17">
        <f>SUM(E12:E16)</f>
        <v>203</v>
      </c>
      <c r="F17" s="18">
        <f t="shared" si="0"/>
        <v>5385</v>
      </c>
    </row>
    <row r="18" spans="1:6">
      <c r="A18" s="52" t="s">
        <v>5</v>
      </c>
      <c r="B18" s="16" t="s">
        <v>140</v>
      </c>
      <c r="C18" s="5">
        <v>50</v>
      </c>
      <c r="D18" s="5">
        <v>5</v>
      </c>
      <c r="E18" s="5">
        <v>54</v>
      </c>
      <c r="F18" s="6">
        <f t="shared" si="0"/>
        <v>109</v>
      </c>
    </row>
    <row r="19" spans="1:6">
      <c r="A19" s="52"/>
      <c r="B19" s="16" t="s">
        <v>141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>
      <c r="A20" s="52"/>
      <c r="B20" s="16" t="s">
        <v>17</v>
      </c>
      <c r="C20" s="5">
        <v>5</v>
      </c>
      <c r="D20" s="5">
        <v>1</v>
      </c>
      <c r="E20" s="5">
        <v>0</v>
      </c>
      <c r="F20" s="6">
        <f t="shared" si="0"/>
        <v>6</v>
      </c>
    </row>
    <row r="21" spans="1:6">
      <c r="A21" s="52"/>
      <c r="B21" s="16" t="s">
        <v>18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>
      <c r="A22" s="52"/>
      <c r="B22" s="16" t="s">
        <v>19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>
      <c r="A23" s="52"/>
      <c r="B23" s="19" t="s">
        <v>1</v>
      </c>
      <c r="C23" s="17">
        <f>SUM(C18:C22)</f>
        <v>59</v>
      </c>
      <c r="D23" s="17">
        <f>SUM(D18:D22)</f>
        <v>6</v>
      </c>
      <c r="E23" s="17">
        <f>SUM(E18:E22)</f>
        <v>54</v>
      </c>
      <c r="F23" s="18">
        <f t="shared" si="0"/>
        <v>119</v>
      </c>
    </row>
    <row r="24" spans="1:6">
      <c r="A24" s="52" t="s">
        <v>6</v>
      </c>
      <c r="B24" s="16" t="s">
        <v>142</v>
      </c>
      <c r="C24" s="5">
        <v>12</v>
      </c>
      <c r="D24" s="5">
        <v>0</v>
      </c>
      <c r="E24" s="5">
        <v>39</v>
      </c>
      <c r="F24" s="6">
        <f t="shared" si="0"/>
        <v>51</v>
      </c>
    </row>
    <row r="25" spans="1:6">
      <c r="A25" s="52"/>
      <c r="B25" s="16" t="s">
        <v>143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>
      <c r="A26" s="52"/>
      <c r="B26" s="16" t="s">
        <v>20</v>
      </c>
      <c r="C26" s="5">
        <v>0</v>
      </c>
      <c r="D26" s="5">
        <v>0</v>
      </c>
      <c r="E26" s="5">
        <v>0</v>
      </c>
      <c r="F26" s="6">
        <f t="shared" si="0"/>
        <v>0</v>
      </c>
    </row>
    <row r="27" spans="1:6">
      <c r="A27" s="52"/>
      <c r="B27" s="16" t="s">
        <v>21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>
      <c r="A28" s="52"/>
      <c r="B28" s="16" t="s">
        <v>22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>
      <c r="A29" s="53"/>
      <c r="B29" s="20" t="s">
        <v>1</v>
      </c>
      <c r="C29" s="7">
        <f>SUM(C24:C28)</f>
        <v>13</v>
      </c>
      <c r="D29" s="7">
        <f>SUM(D24:D28)</f>
        <v>0</v>
      </c>
      <c r="E29" s="7">
        <f>SUM(E24:E28)</f>
        <v>39</v>
      </c>
      <c r="F29" s="8">
        <f t="shared" si="0"/>
        <v>52</v>
      </c>
    </row>
    <row r="30" spans="1:6" ht="12.75" thickBot="1">
      <c r="A30" s="12" t="s">
        <v>1</v>
      </c>
      <c r="B30" s="9"/>
      <c r="C30" s="10">
        <f>C11+C17+C23+C29</f>
        <v>9065</v>
      </c>
      <c r="D30" s="10">
        <f>D11+D17+D23+D29</f>
        <v>1311</v>
      </c>
      <c r="E30" s="10">
        <f>E11+E17+E23+E29</f>
        <v>682</v>
      </c>
      <c r="F30" s="11">
        <f t="shared" si="0"/>
        <v>11058</v>
      </c>
    </row>
    <row r="32" spans="1:6">
      <c r="D32" s="21"/>
      <c r="E32" s="21"/>
      <c r="F32" s="21"/>
    </row>
    <row r="33" spans="1:7" ht="24.75" customHeight="1">
      <c r="A33" s="45" t="s">
        <v>72</v>
      </c>
      <c r="B33" s="46"/>
      <c r="C33" s="46"/>
      <c r="D33" s="46"/>
      <c r="E33" s="46"/>
      <c r="F33" s="46"/>
      <c r="G33" s="3"/>
    </row>
    <row r="34" spans="1:7">
      <c r="A34" s="2">
        <v>43062</v>
      </c>
      <c r="F34" s="3"/>
      <c r="G34" s="3"/>
    </row>
    <row r="35" spans="1:7">
      <c r="A35" s="48" t="s">
        <v>8</v>
      </c>
      <c r="B35" s="48"/>
    </row>
    <row r="36" spans="1:7" ht="12.75" customHeight="1">
      <c r="C36" s="47" t="s">
        <v>23</v>
      </c>
      <c r="D36" s="47"/>
      <c r="E36" s="47"/>
      <c r="F36" s="47"/>
    </row>
    <row r="37" spans="1:7" ht="12.75" customHeight="1">
      <c r="C37" s="47" t="s">
        <v>24</v>
      </c>
      <c r="D37" s="47"/>
      <c r="E37" s="47"/>
      <c r="F37" s="47"/>
    </row>
    <row r="38" spans="1:7">
      <c r="A38" s="4"/>
    </row>
  </sheetData>
  <mergeCells count="16">
    <mergeCell ref="A33:F33"/>
    <mergeCell ref="C37:F37"/>
    <mergeCell ref="C36:F36"/>
    <mergeCell ref="A35:B35"/>
    <mergeCell ref="A1:F1"/>
    <mergeCell ref="A6:A11"/>
    <mergeCell ref="A12:A17"/>
    <mergeCell ref="A18:A23"/>
    <mergeCell ref="A24:A29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workbookViewId="0">
      <selection activeCell="I28" sqref="I28"/>
    </sheetView>
  </sheetViews>
  <sheetFormatPr defaultRowHeight="12.75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>
      <c r="A1" s="68" t="s">
        <v>191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3.5" thickBot="1"/>
    <row r="3" spans="1:10" ht="13.5" thickBot="1">
      <c r="A3" s="70"/>
      <c r="B3" s="71" t="s">
        <v>67</v>
      </c>
      <c r="C3" s="71" t="s">
        <v>28</v>
      </c>
      <c r="D3" s="71" t="s">
        <v>29</v>
      </c>
      <c r="E3" s="71" t="s">
        <v>28</v>
      </c>
      <c r="F3" s="71" t="s">
        <v>30</v>
      </c>
      <c r="G3" s="71" t="s">
        <v>28</v>
      </c>
      <c r="H3" s="71" t="s">
        <v>31</v>
      </c>
      <c r="I3" s="71" t="s">
        <v>28</v>
      </c>
      <c r="J3" s="74" t="s">
        <v>1</v>
      </c>
    </row>
    <row r="4" spans="1:10" ht="13.5" thickBot="1">
      <c r="A4" s="70"/>
      <c r="B4" s="72"/>
      <c r="C4" s="72"/>
      <c r="D4" s="72"/>
      <c r="E4" s="72"/>
      <c r="F4" s="72"/>
      <c r="G4" s="72"/>
      <c r="H4" s="72"/>
      <c r="I4" s="72"/>
      <c r="J4" s="75"/>
    </row>
    <row r="5" spans="1:10" ht="13.5" thickBot="1">
      <c r="A5" s="70"/>
      <c r="B5" s="73"/>
      <c r="C5" s="73"/>
      <c r="D5" s="73"/>
      <c r="E5" s="73"/>
      <c r="F5" s="73"/>
      <c r="G5" s="73"/>
      <c r="H5" s="73"/>
      <c r="I5" s="73"/>
      <c r="J5" s="76"/>
    </row>
    <row r="6" spans="1:10">
      <c r="A6" s="64" t="s">
        <v>3</v>
      </c>
      <c r="B6" s="22" t="s">
        <v>213</v>
      </c>
      <c r="C6" s="22">
        <v>1</v>
      </c>
      <c r="D6" s="22" t="s">
        <v>228</v>
      </c>
      <c r="E6" s="22">
        <v>100</v>
      </c>
      <c r="F6" s="22" t="s">
        <v>243</v>
      </c>
      <c r="G6" s="22">
        <v>20</v>
      </c>
      <c r="H6" s="13" t="s">
        <v>193</v>
      </c>
      <c r="I6" s="22">
        <v>14</v>
      </c>
      <c r="J6" s="66"/>
    </row>
    <row r="7" spans="1:10">
      <c r="A7" s="65"/>
      <c r="B7" s="23" t="s">
        <v>214</v>
      </c>
      <c r="C7" s="23">
        <v>0</v>
      </c>
      <c r="D7" s="23" t="s">
        <v>229</v>
      </c>
      <c r="E7" s="23">
        <v>2</v>
      </c>
      <c r="F7" s="23" t="s">
        <v>244</v>
      </c>
      <c r="G7" s="23">
        <v>0</v>
      </c>
      <c r="H7" s="16" t="s">
        <v>194</v>
      </c>
      <c r="I7" s="23">
        <v>0</v>
      </c>
      <c r="J7" s="67"/>
    </row>
    <row r="8" spans="1:10">
      <c r="A8" s="65"/>
      <c r="B8" s="23" t="s">
        <v>215</v>
      </c>
      <c r="C8" s="23">
        <v>0</v>
      </c>
      <c r="D8" s="23" t="s">
        <v>230</v>
      </c>
      <c r="E8" s="23">
        <v>3</v>
      </c>
      <c r="F8" s="23" t="s">
        <v>245</v>
      </c>
      <c r="G8" s="23">
        <v>2</v>
      </c>
      <c r="H8" s="16" t="s">
        <v>205</v>
      </c>
      <c r="I8" s="23">
        <v>1</v>
      </c>
      <c r="J8" s="67"/>
    </row>
    <row r="9" spans="1:10">
      <c r="A9" s="65"/>
      <c r="B9" s="23" t="s">
        <v>216</v>
      </c>
      <c r="C9" s="23">
        <v>0</v>
      </c>
      <c r="D9" s="23" t="s">
        <v>231</v>
      </c>
      <c r="E9" s="23">
        <v>0</v>
      </c>
      <c r="F9" s="23" t="s">
        <v>246</v>
      </c>
      <c r="G9" s="23">
        <v>0</v>
      </c>
      <c r="H9" s="16" t="s">
        <v>207</v>
      </c>
      <c r="I9" s="23">
        <v>0</v>
      </c>
      <c r="J9" s="67"/>
    </row>
    <row r="10" spans="1:10">
      <c r="A10" s="65"/>
      <c r="B10" s="23" t="s">
        <v>217</v>
      </c>
      <c r="C10" s="23">
        <v>0</v>
      </c>
      <c r="D10" s="23" t="s">
        <v>232</v>
      </c>
      <c r="E10" s="23">
        <v>0</v>
      </c>
      <c r="F10" s="23" t="s">
        <v>247</v>
      </c>
      <c r="G10" s="23">
        <v>0</v>
      </c>
      <c r="H10" s="16" t="s">
        <v>206</v>
      </c>
      <c r="I10" s="23">
        <v>0</v>
      </c>
      <c r="J10" s="67"/>
    </row>
    <row r="11" spans="1:10">
      <c r="A11" s="65"/>
      <c r="B11" s="24" t="s">
        <v>1</v>
      </c>
      <c r="C11" s="24">
        <f>SUM(C6:C10)</f>
        <v>1</v>
      </c>
      <c r="D11" s="24"/>
      <c r="E11" s="24">
        <f>SUM(E6:E10)</f>
        <v>105</v>
      </c>
      <c r="F11" s="24"/>
      <c r="G11" s="24">
        <f>SUM(G6:G10)</f>
        <v>22</v>
      </c>
      <c r="H11" s="24"/>
      <c r="I11" s="25">
        <f>SUM(I6:I10)</f>
        <v>15</v>
      </c>
      <c r="J11" s="26">
        <f>C11+E11+G11+I11</f>
        <v>143</v>
      </c>
    </row>
    <row r="12" spans="1:10">
      <c r="A12" s="65" t="s">
        <v>4</v>
      </c>
      <c r="B12" s="23" t="s">
        <v>218</v>
      </c>
      <c r="C12" s="23">
        <v>0</v>
      </c>
      <c r="D12" s="23" t="s">
        <v>193</v>
      </c>
      <c r="E12" s="23">
        <v>62</v>
      </c>
      <c r="F12" s="23" t="s">
        <v>248</v>
      </c>
      <c r="G12" s="23">
        <v>18</v>
      </c>
      <c r="H12" s="16" t="s">
        <v>195</v>
      </c>
      <c r="I12" s="23">
        <v>16</v>
      </c>
      <c r="J12" s="67"/>
    </row>
    <row r="13" spans="1:10">
      <c r="A13" s="65"/>
      <c r="B13" s="23" t="s">
        <v>219</v>
      </c>
      <c r="C13" s="23">
        <v>0</v>
      </c>
      <c r="D13" s="23" t="s">
        <v>194</v>
      </c>
      <c r="E13" s="23">
        <v>2</v>
      </c>
      <c r="F13" s="23" t="s">
        <v>249</v>
      </c>
      <c r="G13" s="23">
        <v>0</v>
      </c>
      <c r="H13" s="16" t="s">
        <v>196</v>
      </c>
      <c r="I13" s="23">
        <v>0</v>
      </c>
      <c r="J13" s="67"/>
    </row>
    <row r="14" spans="1:10">
      <c r="A14" s="65"/>
      <c r="B14" s="23" t="s">
        <v>220</v>
      </c>
      <c r="C14" s="23">
        <v>0</v>
      </c>
      <c r="D14" s="23" t="s">
        <v>205</v>
      </c>
      <c r="E14" s="23">
        <v>1</v>
      </c>
      <c r="F14" s="23" t="s">
        <v>250</v>
      </c>
      <c r="G14" s="23">
        <v>0</v>
      </c>
      <c r="H14" s="16" t="s">
        <v>197</v>
      </c>
      <c r="I14" s="23">
        <v>0</v>
      </c>
      <c r="J14" s="67"/>
    </row>
    <row r="15" spans="1:10">
      <c r="A15" s="65"/>
      <c r="B15" s="23" t="s">
        <v>221</v>
      </c>
      <c r="C15" s="23">
        <v>0</v>
      </c>
      <c r="D15" s="23" t="s">
        <v>207</v>
      </c>
      <c r="E15" s="23">
        <v>0</v>
      </c>
      <c r="F15" s="23" t="s">
        <v>251</v>
      </c>
      <c r="G15" s="23">
        <v>0</v>
      </c>
      <c r="H15" s="16" t="s">
        <v>208</v>
      </c>
      <c r="I15" s="23">
        <v>0</v>
      </c>
      <c r="J15" s="67"/>
    </row>
    <row r="16" spans="1:10">
      <c r="A16" s="65"/>
      <c r="B16" s="23" t="s">
        <v>222</v>
      </c>
      <c r="C16" s="23">
        <v>0</v>
      </c>
      <c r="D16" s="23" t="s">
        <v>206</v>
      </c>
      <c r="E16" s="23">
        <v>0</v>
      </c>
      <c r="F16" s="23" t="s">
        <v>252</v>
      </c>
      <c r="G16" s="23">
        <v>0</v>
      </c>
      <c r="H16" s="16" t="s">
        <v>209</v>
      </c>
      <c r="I16" s="23">
        <v>0</v>
      </c>
      <c r="J16" s="67"/>
    </row>
    <row r="17" spans="1:10">
      <c r="A17" s="65"/>
      <c r="B17" s="24" t="s">
        <v>1</v>
      </c>
      <c r="C17" s="24">
        <f>SUM(C12:C16)</f>
        <v>0</v>
      </c>
      <c r="D17" s="24"/>
      <c r="E17" s="24">
        <f>SUM(E12:E16)</f>
        <v>65</v>
      </c>
      <c r="F17" s="24"/>
      <c r="G17" s="24">
        <f>SUM(G12:G16)</f>
        <v>18</v>
      </c>
      <c r="H17" s="24"/>
      <c r="I17" s="25">
        <f>SUM(I12:I16)</f>
        <v>16</v>
      </c>
      <c r="J17" s="26">
        <f>C17+E17+G17+I17</f>
        <v>99</v>
      </c>
    </row>
    <row r="18" spans="1:10">
      <c r="A18" s="65" t="s">
        <v>5</v>
      </c>
      <c r="B18" s="23" t="s">
        <v>223</v>
      </c>
      <c r="C18" s="23">
        <v>0</v>
      </c>
      <c r="D18" s="23" t="s">
        <v>233</v>
      </c>
      <c r="E18" s="23">
        <v>34</v>
      </c>
      <c r="F18" s="23" t="s">
        <v>253</v>
      </c>
      <c r="G18" s="23">
        <v>2</v>
      </c>
      <c r="H18" s="16" t="s">
        <v>198</v>
      </c>
      <c r="I18" s="23">
        <v>5</v>
      </c>
      <c r="J18" s="67"/>
    </row>
    <row r="19" spans="1:10">
      <c r="A19" s="65"/>
      <c r="B19" s="23" t="s">
        <v>224</v>
      </c>
      <c r="C19" s="23">
        <v>0</v>
      </c>
      <c r="D19" s="23" t="s">
        <v>234</v>
      </c>
      <c r="E19" s="23">
        <v>0</v>
      </c>
      <c r="F19" s="23" t="s">
        <v>254</v>
      </c>
      <c r="G19" s="23">
        <v>0</v>
      </c>
      <c r="H19" s="16" t="s">
        <v>199</v>
      </c>
      <c r="I19" s="23">
        <v>0</v>
      </c>
      <c r="J19" s="67"/>
    </row>
    <row r="20" spans="1:10">
      <c r="A20" s="65"/>
      <c r="B20" s="23" t="s">
        <v>225</v>
      </c>
      <c r="C20" s="23">
        <v>0</v>
      </c>
      <c r="D20" s="23" t="s">
        <v>235</v>
      </c>
      <c r="E20" s="23">
        <v>0</v>
      </c>
      <c r="F20" s="23" t="s">
        <v>255</v>
      </c>
      <c r="G20" s="23">
        <v>0</v>
      </c>
      <c r="H20" s="16" t="s">
        <v>210</v>
      </c>
      <c r="I20" s="23">
        <v>0</v>
      </c>
      <c r="J20" s="67"/>
    </row>
    <row r="21" spans="1:10">
      <c r="A21" s="65"/>
      <c r="B21" s="23" t="s">
        <v>226</v>
      </c>
      <c r="C21" s="23">
        <v>0</v>
      </c>
      <c r="D21" s="23" t="s">
        <v>236</v>
      </c>
      <c r="E21" s="23">
        <v>0</v>
      </c>
      <c r="F21" s="23" t="s">
        <v>256</v>
      </c>
      <c r="G21" s="23">
        <v>0</v>
      </c>
      <c r="H21" s="16" t="s">
        <v>211</v>
      </c>
      <c r="I21" s="23">
        <v>0</v>
      </c>
      <c r="J21" s="67"/>
    </row>
    <row r="22" spans="1:10">
      <c r="A22" s="65"/>
      <c r="B22" s="23" t="s">
        <v>227</v>
      </c>
      <c r="C22" s="23">
        <v>0</v>
      </c>
      <c r="D22" s="23" t="s">
        <v>237</v>
      </c>
      <c r="E22" s="23">
        <v>0</v>
      </c>
      <c r="F22" s="23" t="s">
        <v>257</v>
      </c>
      <c r="G22" s="23">
        <v>0</v>
      </c>
      <c r="H22" s="16" t="s">
        <v>212</v>
      </c>
      <c r="I22" s="23">
        <v>0</v>
      </c>
      <c r="J22" s="67"/>
    </row>
    <row r="23" spans="1:10">
      <c r="A23" s="65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2</v>
      </c>
      <c r="H23" s="24"/>
      <c r="I23" s="25">
        <f>SUM(I18:I22)</f>
        <v>5</v>
      </c>
      <c r="J23" s="26">
        <f>C23+E23+G23+I23</f>
        <v>41</v>
      </c>
    </row>
    <row r="24" spans="1:10">
      <c r="A24" s="65" t="s">
        <v>6</v>
      </c>
      <c r="B24" s="23" t="s">
        <v>193</v>
      </c>
      <c r="C24" s="23">
        <v>0</v>
      </c>
      <c r="D24" s="23" t="s">
        <v>238</v>
      </c>
      <c r="E24" s="23">
        <v>0</v>
      </c>
      <c r="F24" s="23" t="s">
        <v>258</v>
      </c>
      <c r="G24" s="23">
        <v>0</v>
      </c>
      <c r="H24" s="16" t="s">
        <v>200</v>
      </c>
      <c r="I24" s="23">
        <v>1</v>
      </c>
      <c r="J24" s="67"/>
    </row>
    <row r="25" spans="1:10">
      <c r="A25" s="65"/>
      <c r="B25" s="23" t="s">
        <v>194</v>
      </c>
      <c r="C25" s="23">
        <v>0</v>
      </c>
      <c r="D25" s="23" t="s">
        <v>239</v>
      </c>
      <c r="E25" s="23">
        <v>0</v>
      </c>
      <c r="F25" s="23" t="s">
        <v>259</v>
      </c>
      <c r="G25" s="23">
        <v>0</v>
      </c>
      <c r="H25" s="16" t="s">
        <v>201</v>
      </c>
      <c r="I25" s="23">
        <v>0</v>
      </c>
      <c r="J25" s="67"/>
    </row>
    <row r="26" spans="1:10">
      <c r="A26" s="65"/>
      <c r="B26" s="23" t="s">
        <v>205</v>
      </c>
      <c r="C26" s="23">
        <v>0</v>
      </c>
      <c r="D26" s="23" t="s">
        <v>240</v>
      </c>
      <c r="E26" s="23">
        <v>0</v>
      </c>
      <c r="F26" s="23" t="s">
        <v>260</v>
      </c>
      <c r="G26" s="23">
        <v>0</v>
      </c>
      <c r="H26" s="16" t="s">
        <v>202</v>
      </c>
      <c r="I26" s="23">
        <v>0</v>
      </c>
      <c r="J26" s="67"/>
    </row>
    <row r="27" spans="1:10">
      <c r="A27" s="65"/>
      <c r="B27" s="23" t="s">
        <v>207</v>
      </c>
      <c r="C27" s="23">
        <v>0</v>
      </c>
      <c r="D27" s="23" t="s">
        <v>241</v>
      </c>
      <c r="E27" s="23">
        <v>0</v>
      </c>
      <c r="F27" s="23" t="s">
        <v>261</v>
      </c>
      <c r="G27" s="23">
        <v>0</v>
      </c>
      <c r="H27" s="16" t="s">
        <v>203</v>
      </c>
      <c r="I27" s="23">
        <v>0</v>
      </c>
      <c r="J27" s="67"/>
    </row>
    <row r="28" spans="1:10">
      <c r="A28" s="65"/>
      <c r="B28" s="23" t="s">
        <v>206</v>
      </c>
      <c r="C28" s="23">
        <v>0</v>
      </c>
      <c r="D28" s="23" t="s">
        <v>242</v>
      </c>
      <c r="E28" s="23">
        <v>0</v>
      </c>
      <c r="F28" s="23" t="s">
        <v>262</v>
      </c>
      <c r="G28" s="23">
        <v>0</v>
      </c>
      <c r="H28" s="16" t="s">
        <v>204</v>
      </c>
      <c r="I28" s="23">
        <v>0</v>
      </c>
      <c r="J28" s="67"/>
    </row>
    <row r="29" spans="1:10" ht="13.5" thickBot="1">
      <c r="A29" s="79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1</v>
      </c>
    </row>
    <row r="30" spans="1:10" ht="13.5" thickBot="1">
      <c r="A30" s="30" t="s">
        <v>1</v>
      </c>
      <c r="B30" s="31"/>
      <c r="C30" s="32">
        <f>C11+C17+C23+C29</f>
        <v>1</v>
      </c>
      <c r="D30" s="32"/>
      <c r="E30" s="32">
        <f>E11+E17+E23+E29</f>
        <v>204</v>
      </c>
      <c r="F30" s="32"/>
      <c r="G30" s="32">
        <f>G11+G17+G23+G29</f>
        <v>42</v>
      </c>
      <c r="H30" s="32"/>
      <c r="I30" s="32">
        <f>I11+I17+I23+I29</f>
        <v>37</v>
      </c>
      <c r="J30" s="33">
        <f>C30+E30+G30+I30</f>
        <v>284</v>
      </c>
    </row>
    <row r="31" spans="1:10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>
      <c r="A32" s="34" t="s">
        <v>192</v>
      </c>
      <c r="B32" s="35"/>
      <c r="C32" s="35"/>
      <c r="D32" s="35"/>
      <c r="E32" s="35"/>
      <c r="F32" s="35"/>
    </row>
    <row r="33" spans="1:10">
      <c r="A33" s="36">
        <v>43882</v>
      </c>
    </row>
    <row r="34" spans="1:10">
      <c r="A34" s="80" t="s">
        <v>190</v>
      </c>
      <c r="B34" s="80"/>
    </row>
    <row r="35" spans="1:10">
      <c r="G35" s="77" t="s">
        <v>23</v>
      </c>
      <c r="H35" s="78"/>
      <c r="I35" s="78"/>
      <c r="J35" s="78"/>
    </row>
    <row r="36" spans="1:10">
      <c r="G36" s="77" t="s">
        <v>24</v>
      </c>
      <c r="H36" s="78"/>
      <c r="I36" s="78"/>
      <c r="J36" s="78"/>
    </row>
    <row r="39" spans="1:10">
      <c r="A39" s="37"/>
    </row>
  </sheetData>
  <mergeCells count="22"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36:J36"/>
    <mergeCell ref="J12:J16"/>
    <mergeCell ref="A24:A29"/>
    <mergeCell ref="J24:J28"/>
    <mergeCell ref="A34:B34"/>
    <mergeCell ref="G35:J35"/>
    <mergeCell ref="A18:A23"/>
    <mergeCell ref="J18:J22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28" workbookViewId="0">
      <selection activeCell="G41" sqref="G41"/>
    </sheetView>
  </sheetViews>
  <sheetFormatPr defaultRowHeight="1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>
      <c r="A1" s="49" t="s">
        <v>263</v>
      </c>
      <c r="B1" s="50"/>
      <c r="C1" s="50"/>
      <c r="D1" s="50"/>
      <c r="E1" s="50"/>
      <c r="F1" s="50"/>
    </row>
    <row r="2" spans="1:6" ht="12.75" thickBot="1"/>
    <row r="3" spans="1:6">
      <c r="A3" s="81"/>
      <c r="B3" s="55" t="s">
        <v>0</v>
      </c>
      <c r="C3" s="58" t="s">
        <v>7</v>
      </c>
      <c r="D3" s="58"/>
      <c r="E3" s="58"/>
      <c r="F3" s="59" t="s">
        <v>1</v>
      </c>
    </row>
    <row r="4" spans="1:6" ht="12" customHeight="1">
      <c r="A4" s="82"/>
      <c r="B4" s="56"/>
      <c r="C4" s="62" t="s">
        <v>25</v>
      </c>
      <c r="D4" s="62" t="s">
        <v>9</v>
      </c>
      <c r="E4" s="62" t="s">
        <v>10</v>
      </c>
      <c r="F4" s="60"/>
    </row>
    <row r="5" spans="1:6" ht="37.5" customHeight="1" thickBot="1">
      <c r="A5" s="83"/>
      <c r="B5" s="57"/>
      <c r="C5" s="63"/>
      <c r="D5" s="63"/>
      <c r="E5" s="63"/>
      <c r="F5" s="61"/>
    </row>
    <row r="6" spans="1:6">
      <c r="A6" s="51" t="s">
        <v>3</v>
      </c>
      <c r="B6" s="13" t="s">
        <v>268</v>
      </c>
      <c r="C6" s="14">
        <f>5658+2</f>
        <v>5660</v>
      </c>
      <c r="D6" s="14">
        <v>1256</v>
      </c>
      <c r="E6" s="14">
        <v>357</v>
      </c>
      <c r="F6" s="15">
        <f t="shared" ref="F6:F30" si="0">SUM(C6:E6)</f>
        <v>7273</v>
      </c>
    </row>
    <row r="7" spans="1:6">
      <c r="A7" s="52"/>
      <c r="B7" s="16" t="s">
        <v>269</v>
      </c>
      <c r="C7" s="5">
        <v>133</v>
      </c>
      <c r="D7" s="5">
        <v>273</v>
      </c>
      <c r="E7" s="5">
        <v>0</v>
      </c>
      <c r="F7" s="6">
        <f t="shared" si="0"/>
        <v>406</v>
      </c>
    </row>
    <row r="8" spans="1:6">
      <c r="A8" s="52"/>
      <c r="B8" s="16" t="s">
        <v>270</v>
      </c>
      <c r="C8" s="5">
        <v>357</v>
      </c>
      <c r="D8" s="5">
        <v>43</v>
      </c>
      <c r="E8" s="5">
        <v>0</v>
      </c>
      <c r="F8" s="6">
        <f t="shared" si="0"/>
        <v>400</v>
      </c>
    </row>
    <row r="9" spans="1:6">
      <c r="A9" s="52"/>
      <c r="B9" s="16" t="s">
        <v>271</v>
      </c>
      <c r="C9" s="5">
        <v>76</v>
      </c>
      <c r="D9" s="5">
        <v>4</v>
      </c>
      <c r="E9" s="5">
        <v>0</v>
      </c>
      <c r="F9" s="6">
        <f t="shared" si="0"/>
        <v>80</v>
      </c>
    </row>
    <row r="10" spans="1:6">
      <c r="A10" s="52"/>
      <c r="B10" s="16" t="s">
        <v>272</v>
      </c>
      <c r="C10" s="5">
        <v>27</v>
      </c>
      <c r="D10" s="5">
        <v>0</v>
      </c>
      <c r="E10" s="5">
        <v>0</v>
      </c>
      <c r="F10" s="6">
        <f t="shared" si="0"/>
        <v>27</v>
      </c>
    </row>
    <row r="11" spans="1:6">
      <c r="A11" s="52"/>
      <c r="B11" s="17" t="s">
        <v>1</v>
      </c>
      <c r="C11" s="17">
        <f>SUM(C6:C10)</f>
        <v>6253</v>
      </c>
      <c r="D11" s="17">
        <f>SUM(D6:D10)</f>
        <v>1576</v>
      </c>
      <c r="E11" s="17">
        <f>SUM(E6:E10)</f>
        <v>357</v>
      </c>
      <c r="F11" s="18">
        <f t="shared" si="0"/>
        <v>8186</v>
      </c>
    </row>
    <row r="12" spans="1:6">
      <c r="A12" s="52" t="s">
        <v>4</v>
      </c>
      <c r="B12" s="16" t="s">
        <v>273</v>
      </c>
      <c r="C12" s="5">
        <f>4124+32</f>
        <v>4156</v>
      </c>
      <c r="D12" s="5">
        <v>22</v>
      </c>
      <c r="E12" s="5">
        <v>142</v>
      </c>
      <c r="F12" s="6">
        <f t="shared" si="0"/>
        <v>4320</v>
      </c>
    </row>
    <row r="13" spans="1:6">
      <c r="A13" s="52"/>
      <c r="B13" s="16" t="s">
        <v>274</v>
      </c>
      <c r="C13" s="5">
        <v>46</v>
      </c>
      <c r="D13" s="5">
        <v>1</v>
      </c>
      <c r="E13" s="5">
        <v>0</v>
      </c>
      <c r="F13" s="6">
        <f t="shared" si="0"/>
        <v>47</v>
      </c>
    </row>
    <row r="14" spans="1:6">
      <c r="A14" s="52"/>
      <c r="B14" s="16" t="s">
        <v>275</v>
      </c>
      <c r="C14" s="5">
        <v>98</v>
      </c>
      <c r="D14" s="5">
        <v>0</v>
      </c>
      <c r="E14" s="5">
        <v>0</v>
      </c>
      <c r="F14" s="6">
        <f t="shared" si="0"/>
        <v>98</v>
      </c>
    </row>
    <row r="15" spans="1:6">
      <c r="A15" s="52"/>
      <c r="B15" s="16" t="s">
        <v>276</v>
      </c>
      <c r="C15" s="5">
        <v>34</v>
      </c>
      <c r="D15" s="5">
        <v>0</v>
      </c>
      <c r="E15" s="5">
        <v>0</v>
      </c>
      <c r="F15" s="6">
        <f t="shared" si="0"/>
        <v>34</v>
      </c>
    </row>
    <row r="16" spans="1:6">
      <c r="A16" s="52"/>
      <c r="B16" s="16" t="s">
        <v>277</v>
      </c>
      <c r="C16" s="5">
        <v>1</v>
      </c>
      <c r="D16" s="5">
        <v>0</v>
      </c>
      <c r="E16" s="5">
        <v>0</v>
      </c>
      <c r="F16" s="6">
        <f t="shared" si="0"/>
        <v>1</v>
      </c>
    </row>
    <row r="17" spans="1:6">
      <c r="A17" s="52"/>
      <c r="B17" s="17" t="s">
        <v>1</v>
      </c>
      <c r="C17" s="17">
        <f>SUM(C12:C16)</f>
        <v>4335</v>
      </c>
      <c r="D17" s="17">
        <f>SUM(D12:D16)</f>
        <v>23</v>
      </c>
      <c r="E17" s="17">
        <f>SUM(E12:E16)</f>
        <v>142</v>
      </c>
      <c r="F17" s="18">
        <f t="shared" si="0"/>
        <v>4500</v>
      </c>
    </row>
    <row r="18" spans="1:6">
      <c r="A18" s="52" t="s">
        <v>5</v>
      </c>
      <c r="B18" s="16" t="s">
        <v>278</v>
      </c>
      <c r="C18" s="5">
        <v>40</v>
      </c>
      <c r="D18" s="5">
        <v>5</v>
      </c>
      <c r="E18" s="5">
        <v>50</v>
      </c>
      <c r="F18" s="6">
        <f t="shared" si="0"/>
        <v>95</v>
      </c>
    </row>
    <row r="19" spans="1:6">
      <c r="A19" s="52"/>
      <c r="B19" s="16" t="s">
        <v>279</v>
      </c>
      <c r="C19" s="5">
        <v>1</v>
      </c>
      <c r="D19" s="5">
        <v>0</v>
      </c>
      <c r="E19" s="5">
        <v>0</v>
      </c>
      <c r="F19" s="6">
        <f t="shared" si="0"/>
        <v>1</v>
      </c>
    </row>
    <row r="20" spans="1:6">
      <c r="A20" s="52"/>
      <c r="B20" s="16" t="s">
        <v>280</v>
      </c>
      <c r="C20" s="5">
        <v>5</v>
      </c>
      <c r="D20" s="5">
        <v>0</v>
      </c>
      <c r="E20" s="5">
        <v>0</v>
      </c>
      <c r="F20" s="6">
        <f t="shared" si="0"/>
        <v>5</v>
      </c>
    </row>
    <row r="21" spans="1:6">
      <c r="A21" s="52"/>
      <c r="B21" s="16" t="s">
        <v>281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>
      <c r="A22" s="52"/>
      <c r="B22" s="16" t="s">
        <v>282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>
      <c r="A23" s="52"/>
      <c r="B23" s="17" t="s">
        <v>1</v>
      </c>
      <c r="C23" s="17">
        <f>SUM(C18:C22)</f>
        <v>48</v>
      </c>
      <c r="D23" s="17">
        <f>SUM(D18:D22)</f>
        <v>5</v>
      </c>
      <c r="E23" s="17">
        <f>SUM(E18:E22)</f>
        <v>50</v>
      </c>
      <c r="F23" s="18">
        <f t="shared" si="0"/>
        <v>103</v>
      </c>
    </row>
    <row r="24" spans="1:6">
      <c r="A24" s="52" t="s">
        <v>6</v>
      </c>
      <c r="B24" s="16" t="s">
        <v>283</v>
      </c>
      <c r="C24" s="5">
        <v>6</v>
      </c>
      <c r="D24" s="5">
        <v>0</v>
      </c>
      <c r="E24" s="5">
        <v>24</v>
      </c>
      <c r="F24" s="6">
        <f t="shared" si="0"/>
        <v>30</v>
      </c>
    </row>
    <row r="25" spans="1:6">
      <c r="A25" s="52"/>
      <c r="B25" s="16" t="s">
        <v>284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>
      <c r="A26" s="52"/>
      <c r="B26" s="16" t="s">
        <v>285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>
      <c r="A27" s="52"/>
      <c r="B27" s="16" t="s">
        <v>286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>
      <c r="A28" s="52"/>
      <c r="B28" s="16" t="s">
        <v>287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>
      <c r="A29" s="53"/>
      <c r="B29" s="7" t="s">
        <v>1</v>
      </c>
      <c r="C29" s="7">
        <f>SUM(C24:C28)</f>
        <v>8</v>
      </c>
      <c r="D29" s="7">
        <f>SUM(D24:D28)</f>
        <v>0</v>
      </c>
      <c r="E29" s="7">
        <f>SUM(E24:E28)</f>
        <v>24</v>
      </c>
      <c r="F29" s="8">
        <f t="shared" si="0"/>
        <v>32</v>
      </c>
    </row>
    <row r="30" spans="1:6" ht="12.75" thickBot="1">
      <c r="A30" s="12" t="s">
        <v>1</v>
      </c>
      <c r="B30" s="9"/>
      <c r="C30" s="10">
        <f>C11+C17+C23+C29</f>
        <v>10644</v>
      </c>
      <c r="D30" s="10">
        <f>D11+D17+D23+D29</f>
        <v>1604</v>
      </c>
      <c r="E30" s="10">
        <f>E11+E17+E23+E29</f>
        <v>573</v>
      </c>
      <c r="F30" s="11">
        <f t="shared" si="0"/>
        <v>12821</v>
      </c>
    </row>
    <row r="32" spans="1:6">
      <c r="D32" s="44"/>
      <c r="E32" s="44"/>
      <c r="F32" s="44"/>
    </row>
    <row r="33" spans="1:7" ht="24" customHeight="1">
      <c r="A33" s="45" t="s">
        <v>264</v>
      </c>
      <c r="B33" s="46"/>
      <c r="C33" s="46"/>
      <c r="D33" s="46"/>
      <c r="E33" s="46"/>
      <c r="F33" s="46"/>
      <c r="G33" s="44"/>
    </row>
    <row r="34" spans="1:7">
      <c r="F34" s="44"/>
      <c r="G34" s="44"/>
    </row>
    <row r="36" spans="1:7" ht="12.75" customHeight="1">
      <c r="A36" s="84">
        <v>43882</v>
      </c>
      <c r="B36" s="85"/>
      <c r="C36" s="47" t="s">
        <v>23</v>
      </c>
      <c r="D36" s="47"/>
      <c r="E36" s="47"/>
      <c r="F36" s="47"/>
    </row>
    <row r="37" spans="1:7" ht="12.75" customHeight="1">
      <c r="A37" s="86" t="s">
        <v>265</v>
      </c>
      <c r="B37" s="86"/>
      <c r="C37" s="47" t="s">
        <v>24</v>
      </c>
      <c r="D37" s="47"/>
      <c r="E37" s="47"/>
      <c r="F37" s="47"/>
    </row>
    <row r="38" spans="1:7">
      <c r="A38" s="87"/>
      <c r="B38" s="85"/>
    </row>
    <row r="39" spans="1:7">
      <c r="A39" s="85"/>
      <c r="B39" s="85"/>
    </row>
  </sheetData>
  <mergeCells count="16">
    <mergeCell ref="C36:F36"/>
    <mergeCell ref="C37:F37"/>
    <mergeCell ref="A6:A11"/>
    <mergeCell ref="A12:A17"/>
    <mergeCell ref="A18:A23"/>
    <mergeCell ref="A24:A29"/>
    <mergeCell ref="A33:F33"/>
    <mergeCell ref="A37:B37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topLeftCell="A16" zoomScale="70" zoomScaleNormal="70" zoomScaleSheetLayoutView="100" workbookViewId="0">
      <selection activeCell="B24" sqref="B24:I28"/>
    </sheetView>
  </sheetViews>
  <sheetFormatPr defaultRowHeight="12.75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>
      <c r="A1" s="68" t="s">
        <v>266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3.5" thickBot="1"/>
    <row r="3" spans="1:10" ht="13.5" thickBot="1">
      <c r="A3" s="70"/>
      <c r="B3" s="71" t="s">
        <v>67</v>
      </c>
      <c r="C3" s="71" t="s">
        <v>28</v>
      </c>
      <c r="D3" s="71" t="s">
        <v>29</v>
      </c>
      <c r="E3" s="71" t="s">
        <v>28</v>
      </c>
      <c r="F3" s="71" t="s">
        <v>30</v>
      </c>
      <c r="G3" s="71" t="s">
        <v>28</v>
      </c>
      <c r="H3" s="71" t="s">
        <v>31</v>
      </c>
      <c r="I3" s="71" t="s">
        <v>28</v>
      </c>
      <c r="J3" s="74" t="s">
        <v>1</v>
      </c>
    </row>
    <row r="4" spans="1:10" ht="13.5" thickBot="1">
      <c r="A4" s="70"/>
      <c r="B4" s="72"/>
      <c r="C4" s="72"/>
      <c r="D4" s="72"/>
      <c r="E4" s="72"/>
      <c r="F4" s="72"/>
      <c r="G4" s="72"/>
      <c r="H4" s="72"/>
      <c r="I4" s="72"/>
      <c r="J4" s="75"/>
    </row>
    <row r="5" spans="1:10" ht="13.5" thickBot="1">
      <c r="A5" s="70"/>
      <c r="B5" s="73"/>
      <c r="C5" s="73"/>
      <c r="D5" s="73"/>
      <c r="E5" s="73"/>
      <c r="F5" s="73"/>
      <c r="G5" s="73"/>
      <c r="H5" s="73"/>
      <c r="I5" s="73"/>
      <c r="J5" s="76"/>
    </row>
    <row r="6" spans="1:10">
      <c r="A6" s="64" t="s">
        <v>3</v>
      </c>
      <c r="B6" s="22" t="s">
        <v>288</v>
      </c>
      <c r="C6" s="22">
        <v>0</v>
      </c>
      <c r="D6" s="22" t="s">
        <v>303</v>
      </c>
      <c r="E6" s="22">
        <v>100</v>
      </c>
      <c r="F6" s="22" t="s">
        <v>318</v>
      </c>
      <c r="G6" s="22">
        <v>23</v>
      </c>
      <c r="H6" s="13" t="s">
        <v>268</v>
      </c>
      <c r="I6" s="22">
        <v>12</v>
      </c>
      <c r="J6" s="66"/>
    </row>
    <row r="7" spans="1:10">
      <c r="A7" s="65"/>
      <c r="B7" s="23" t="s">
        <v>289</v>
      </c>
      <c r="C7" s="23">
        <v>0</v>
      </c>
      <c r="D7" s="23" t="s">
        <v>304</v>
      </c>
      <c r="E7" s="23">
        <v>3</v>
      </c>
      <c r="F7" s="23" t="s">
        <v>319</v>
      </c>
      <c r="G7" s="23">
        <v>0</v>
      </c>
      <c r="H7" s="16" t="s">
        <v>269</v>
      </c>
      <c r="I7" s="23">
        <v>0</v>
      </c>
      <c r="J7" s="67"/>
    </row>
    <row r="8" spans="1:10">
      <c r="A8" s="65"/>
      <c r="B8" s="23" t="s">
        <v>290</v>
      </c>
      <c r="C8" s="23">
        <v>0</v>
      </c>
      <c r="D8" s="23" t="s">
        <v>305</v>
      </c>
      <c r="E8" s="23">
        <v>2</v>
      </c>
      <c r="F8" s="23" t="s">
        <v>320</v>
      </c>
      <c r="G8" s="23">
        <v>2</v>
      </c>
      <c r="H8" s="16" t="s">
        <v>270</v>
      </c>
      <c r="I8" s="23">
        <v>0</v>
      </c>
      <c r="J8" s="67"/>
    </row>
    <row r="9" spans="1:10">
      <c r="A9" s="65"/>
      <c r="B9" s="23" t="s">
        <v>291</v>
      </c>
      <c r="C9" s="23">
        <v>0</v>
      </c>
      <c r="D9" s="23" t="s">
        <v>306</v>
      </c>
      <c r="E9" s="23">
        <v>0</v>
      </c>
      <c r="F9" s="23" t="s">
        <v>321</v>
      </c>
      <c r="G9" s="23">
        <v>0</v>
      </c>
      <c r="H9" s="16" t="s">
        <v>271</v>
      </c>
      <c r="I9" s="23">
        <v>0</v>
      </c>
      <c r="J9" s="67"/>
    </row>
    <row r="10" spans="1:10">
      <c r="A10" s="65"/>
      <c r="B10" s="23" t="s">
        <v>292</v>
      </c>
      <c r="C10" s="23">
        <v>0</v>
      </c>
      <c r="D10" s="23" t="s">
        <v>307</v>
      </c>
      <c r="E10" s="23">
        <v>0</v>
      </c>
      <c r="F10" s="23" t="s">
        <v>322</v>
      </c>
      <c r="G10" s="23">
        <v>0</v>
      </c>
      <c r="H10" s="16" t="s">
        <v>272</v>
      </c>
      <c r="I10" s="23">
        <v>0</v>
      </c>
      <c r="J10" s="67"/>
    </row>
    <row r="11" spans="1:10">
      <c r="A11" s="65"/>
      <c r="B11" s="24" t="s">
        <v>1</v>
      </c>
      <c r="C11" s="24">
        <f>SUM(C6:C10)</f>
        <v>0</v>
      </c>
      <c r="D11" s="24"/>
      <c r="E11" s="24">
        <f>SUM(E6:E10)</f>
        <v>105</v>
      </c>
      <c r="F11" s="24"/>
      <c r="G11" s="24">
        <f>SUM(G6:G10)</f>
        <v>25</v>
      </c>
      <c r="H11" s="24"/>
      <c r="I11" s="25">
        <f>SUM(I6:I10)</f>
        <v>12</v>
      </c>
      <c r="J11" s="26">
        <f>C11+E11+G11+I11</f>
        <v>142</v>
      </c>
    </row>
    <row r="12" spans="1:10">
      <c r="A12" s="65" t="s">
        <v>4</v>
      </c>
      <c r="B12" s="23" t="s">
        <v>293</v>
      </c>
      <c r="C12" s="23">
        <v>1</v>
      </c>
      <c r="D12" s="23" t="s">
        <v>268</v>
      </c>
      <c r="E12" s="23">
        <v>63</v>
      </c>
      <c r="F12" s="23" t="s">
        <v>323</v>
      </c>
      <c r="G12" s="23">
        <v>14</v>
      </c>
      <c r="H12" s="16" t="s">
        <v>273</v>
      </c>
      <c r="I12" s="23">
        <v>12</v>
      </c>
      <c r="J12" s="67"/>
    </row>
    <row r="13" spans="1:10">
      <c r="A13" s="65"/>
      <c r="B13" s="23" t="s">
        <v>294</v>
      </c>
      <c r="C13" s="23">
        <v>0</v>
      </c>
      <c r="D13" s="23" t="s">
        <v>269</v>
      </c>
      <c r="E13" s="23">
        <v>2</v>
      </c>
      <c r="F13" s="23" t="s">
        <v>324</v>
      </c>
      <c r="G13" s="23">
        <v>0</v>
      </c>
      <c r="H13" s="16" t="s">
        <v>274</v>
      </c>
      <c r="I13" s="23">
        <v>0</v>
      </c>
      <c r="J13" s="67"/>
    </row>
    <row r="14" spans="1:10">
      <c r="A14" s="65"/>
      <c r="B14" s="23" t="s">
        <v>295</v>
      </c>
      <c r="C14" s="23">
        <v>0</v>
      </c>
      <c r="D14" s="23" t="s">
        <v>270</v>
      </c>
      <c r="E14" s="23">
        <v>0</v>
      </c>
      <c r="F14" s="23" t="s">
        <v>325</v>
      </c>
      <c r="G14" s="23">
        <v>0</v>
      </c>
      <c r="H14" s="16" t="s">
        <v>275</v>
      </c>
      <c r="I14" s="23">
        <v>0</v>
      </c>
      <c r="J14" s="67"/>
    </row>
    <row r="15" spans="1:10">
      <c r="A15" s="65"/>
      <c r="B15" s="23" t="s">
        <v>296</v>
      </c>
      <c r="C15" s="23">
        <v>0</v>
      </c>
      <c r="D15" s="23" t="s">
        <v>271</v>
      </c>
      <c r="E15" s="23">
        <v>0</v>
      </c>
      <c r="F15" s="23" t="s">
        <v>326</v>
      </c>
      <c r="G15" s="23">
        <v>0</v>
      </c>
      <c r="H15" s="16" t="s">
        <v>276</v>
      </c>
      <c r="I15" s="23">
        <v>0</v>
      </c>
      <c r="J15" s="67"/>
    </row>
    <row r="16" spans="1:10">
      <c r="A16" s="65"/>
      <c r="B16" s="23" t="s">
        <v>297</v>
      </c>
      <c r="C16" s="23">
        <v>0</v>
      </c>
      <c r="D16" s="23" t="s">
        <v>272</v>
      </c>
      <c r="E16" s="23">
        <v>0</v>
      </c>
      <c r="F16" s="23" t="s">
        <v>327</v>
      </c>
      <c r="G16" s="23">
        <v>0</v>
      </c>
      <c r="H16" s="16" t="s">
        <v>277</v>
      </c>
      <c r="I16" s="23">
        <v>0</v>
      </c>
      <c r="J16" s="67"/>
    </row>
    <row r="17" spans="1:10">
      <c r="A17" s="65"/>
      <c r="B17" s="24" t="s">
        <v>1</v>
      </c>
      <c r="C17" s="24">
        <f>SUM(C12:C16)</f>
        <v>1</v>
      </c>
      <c r="D17" s="24"/>
      <c r="E17" s="24">
        <f>SUM(E12:E16)</f>
        <v>65</v>
      </c>
      <c r="F17" s="24"/>
      <c r="G17" s="24">
        <f>SUM(G12:G16)</f>
        <v>14</v>
      </c>
      <c r="H17" s="24"/>
      <c r="I17" s="25">
        <f>SUM(I12:I16)</f>
        <v>12</v>
      </c>
      <c r="J17" s="26">
        <f>C17+E17+G17+I17</f>
        <v>92</v>
      </c>
    </row>
    <row r="18" spans="1:10">
      <c r="A18" s="65" t="s">
        <v>5</v>
      </c>
      <c r="B18" s="23" t="s">
        <v>298</v>
      </c>
      <c r="C18" s="23">
        <v>0</v>
      </c>
      <c r="D18" s="23" t="s">
        <v>308</v>
      </c>
      <c r="E18" s="23">
        <v>26</v>
      </c>
      <c r="F18" s="23" t="s">
        <v>328</v>
      </c>
      <c r="G18" s="23">
        <v>3</v>
      </c>
      <c r="H18" s="16" t="s">
        <v>278</v>
      </c>
      <c r="I18" s="23">
        <v>6</v>
      </c>
      <c r="J18" s="67"/>
    </row>
    <row r="19" spans="1:10">
      <c r="A19" s="65"/>
      <c r="B19" s="23" t="s">
        <v>299</v>
      </c>
      <c r="C19" s="23">
        <v>0</v>
      </c>
      <c r="D19" s="23" t="s">
        <v>309</v>
      </c>
      <c r="E19" s="23">
        <v>0</v>
      </c>
      <c r="F19" s="23" t="s">
        <v>329</v>
      </c>
      <c r="G19" s="23">
        <v>0</v>
      </c>
      <c r="H19" s="16" t="s">
        <v>279</v>
      </c>
      <c r="I19" s="23">
        <v>0</v>
      </c>
      <c r="J19" s="67"/>
    </row>
    <row r="20" spans="1:10">
      <c r="A20" s="65"/>
      <c r="B20" s="23" t="s">
        <v>300</v>
      </c>
      <c r="C20" s="23">
        <v>0</v>
      </c>
      <c r="D20" s="23" t="s">
        <v>310</v>
      </c>
      <c r="E20" s="23">
        <v>0</v>
      </c>
      <c r="F20" s="23" t="s">
        <v>330</v>
      </c>
      <c r="G20" s="23">
        <v>0</v>
      </c>
      <c r="H20" s="16" t="s">
        <v>280</v>
      </c>
      <c r="I20" s="23">
        <v>0</v>
      </c>
      <c r="J20" s="67"/>
    </row>
    <row r="21" spans="1:10">
      <c r="A21" s="65"/>
      <c r="B21" s="23" t="s">
        <v>301</v>
      </c>
      <c r="C21" s="23">
        <v>0</v>
      </c>
      <c r="D21" s="23" t="s">
        <v>311</v>
      </c>
      <c r="E21" s="23">
        <v>0</v>
      </c>
      <c r="F21" s="23" t="s">
        <v>331</v>
      </c>
      <c r="G21" s="23">
        <v>0</v>
      </c>
      <c r="H21" s="16" t="s">
        <v>281</v>
      </c>
      <c r="I21" s="23">
        <v>0</v>
      </c>
      <c r="J21" s="67"/>
    </row>
    <row r="22" spans="1:10">
      <c r="A22" s="65"/>
      <c r="B22" s="23" t="s">
        <v>302</v>
      </c>
      <c r="C22" s="23">
        <v>0</v>
      </c>
      <c r="D22" s="23" t="s">
        <v>312</v>
      </c>
      <c r="E22" s="23">
        <v>0</v>
      </c>
      <c r="F22" s="23" t="s">
        <v>332</v>
      </c>
      <c r="G22" s="23">
        <v>0</v>
      </c>
      <c r="H22" s="16" t="s">
        <v>282</v>
      </c>
      <c r="I22" s="23">
        <v>0</v>
      </c>
      <c r="J22" s="67"/>
    </row>
    <row r="23" spans="1:10">
      <c r="A23" s="65"/>
      <c r="B23" s="24" t="s">
        <v>1</v>
      </c>
      <c r="C23" s="24">
        <f>SUM(C18:C22)</f>
        <v>0</v>
      </c>
      <c r="D23" s="24"/>
      <c r="E23" s="24">
        <f>SUM(E18:E22)</f>
        <v>26</v>
      </c>
      <c r="F23" s="24"/>
      <c r="G23" s="24">
        <f>SUM(G18:G22)</f>
        <v>3</v>
      </c>
      <c r="H23" s="24"/>
      <c r="I23" s="25">
        <f>SUM(I18:I22)</f>
        <v>6</v>
      </c>
      <c r="J23" s="26">
        <f>C23+E23+G23+I23</f>
        <v>35</v>
      </c>
    </row>
    <row r="24" spans="1:10">
      <c r="A24" s="65" t="s">
        <v>6</v>
      </c>
      <c r="B24" s="23" t="s">
        <v>268</v>
      </c>
      <c r="C24" s="23">
        <v>0</v>
      </c>
      <c r="D24" s="23" t="s">
        <v>313</v>
      </c>
      <c r="E24" s="23">
        <v>0</v>
      </c>
      <c r="F24" s="23" t="s">
        <v>333</v>
      </c>
      <c r="G24" s="23">
        <v>0</v>
      </c>
      <c r="H24" s="16" t="s">
        <v>283</v>
      </c>
      <c r="I24" s="23">
        <v>0</v>
      </c>
      <c r="J24" s="67"/>
    </row>
    <row r="25" spans="1:10">
      <c r="A25" s="65"/>
      <c r="B25" s="23" t="s">
        <v>269</v>
      </c>
      <c r="C25" s="23">
        <v>0</v>
      </c>
      <c r="D25" s="23" t="s">
        <v>314</v>
      </c>
      <c r="E25" s="23">
        <v>0</v>
      </c>
      <c r="F25" s="23" t="s">
        <v>334</v>
      </c>
      <c r="G25" s="23">
        <v>0</v>
      </c>
      <c r="H25" s="16" t="s">
        <v>284</v>
      </c>
      <c r="I25" s="23">
        <v>0</v>
      </c>
      <c r="J25" s="67"/>
    </row>
    <row r="26" spans="1:10">
      <c r="A26" s="65"/>
      <c r="B26" s="23" t="s">
        <v>270</v>
      </c>
      <c r="C26" s="23">
        <v>0</v>
      </c>
      <c r="D26" s="23" t="s">
        <v>315</v>
      </c>
      <c r="E26" s="23">
        <v>0</v>
      </c>
      <c r="F26" s="23" t="s">
        <v>335</v>
      </c>
      <c r="G26" s="23">
        <v>0</v>
      </c>
      <c r="H26" s="16" t="s">
        <v>285</v>
      </c>
      <c r="I26" s="23">
        <v>0</v>
      </c>
      <c r="J26" s="67"/>
    </row>
    <row r="27" spans="1:10">
      <c r="A27" s="65"/>
      <c r="B27" s="23" t="s">
        <v>271</v>
      </c>
      <c r="C27" s="23">
        <v>0</v>
      </c>
      <c r="D27" s="23" t="s">
        <v>316</v>
      </c>
      <c r="E27" s="23">
        <v>0</v>
      </c>
      <c r="F27" s="23" t="s">
        <v>336</v>
      </c>
      <c r="G27" s="23">
        <v>0</v>
      </c>
      <c r="H27" s="16" t="s">
        <v>286</v>
      </c>
      <c r="I27" s="23">
        <v>0</v>
      </c>
      <c r="J27" s="67"/>
    </row>
    <row r="28" spans="1:10">
      <c r="A28" s="65"/>
      <c r="B28" s="23" t="s">
        <v>272</v>
      </c>
      <c r="C28" s="23">
        <v>0</v>
      </c>
      <c r="D28" s="23" t="s">
        <v>317</v>
      </c>
      <c r="E28" s="23">
        <v>0</v>
      </c>
      <c r="F28" s="23" t="s">
        <v>337</v>
      </c>
      <c r="G28" s="23">
        <v>0</v>
      </c>
      <c r="H28" s="16" t="s">
        <v>287</v>
      </c>
      <c r="I28" s="23">
        <v>0</v>
      </c>
      <c r="J28" s="67"/>
    </row>
    <row r="29" spans="1:10" ht="13.5" thickBot="1">
      <c r="A29" s="79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0</v>
      </c>
      <c r="J29" s="29">
        <f>C29+E29+G29+I29</f>
        <v>0</v>
      </c>
    </row>
    <row r="30" spans="1:10" ht="13.5" thickBot="1">
      <c r="A30" s="30" t="s">
        <v>1</v>
      </c>
      <c r="B30" s="31"/>
      <c r="C30" s="32">
        <f>C11+C17+C23+C29</f>
        <v>1</v>
      </c>
      <c r="D30" s="32"/>
      <c r="E30" s="32">
        <f>E11+E17+E23+E29</f>
        <v>196</v>
      </c>
      <c r="F30" s="32"/>
      <c r="G30" s="32">
        <f>G11+G17+G23+G29</f>
        <v>42</v>
      </c>
      <c r="H30" s="32"/>
      <c r="I30" s="32">
        <f>I11+I17+I23+I29</f>
        <v>30</v>
      </c>
      <c r="J30" s="33">
        <f>C30+E30+G30+I30</f>
        <v>269</v>
      </c>
    </row>
    <row r="31" spans="1:10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>
      <c r="A32" s="34" t="s">
        <v>267</v>
      </c>
      <c r="B32" s="35"/>
      <c r="C32" s="35"/>
      <c r="D32" s="35"/>
      <c r="E32" s="35"/>
      <c r="F32" s="35"/>
    </row>
    <row r="35" spans="1:10">
      <c r="A35" s="36">
        <v>44305</v>
      </c>
      <c r="G35" s="77" t="s">
        <v>23</v>
      </c>
      <c r="H35" s="78"/>
      <c r="I35" s="78"/>
      <c r="J35" s="78"/>
    </row>
    <row r="36" spans="1:10">
      <c r="A36" s="80" t="s">
        <v>265</v>
      </c>
      <c r="B36" s="80"/>
      <c r="G36" s="77" t="s">
        <v>24</v>
      </c>
      <c r="H36" s="78"/>
      <c r="I36" s="78"/>
      <c r="J36" s="78"/>
    </row>
    <row r="39" spans="1:10">
      <c r="A39" s="37"/>
    </row>
  </sheetData>
  <mergeCells count="22">
    <mergeCell ref="G36:J36"/>
    <mergeCell ref="J12:J16"/>
    <mergeCell ref="A24:A29"/>
    <mergeCell ref="J24:J28"/>
    <mergeCell ref="A36:B36"/>
    <mergeCell ref="G35:J35"/>
    <mergeCell ref="A18:A23"/>
    <mergeCell ref="J18:J22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A11"/>
    <mergeCell ref="J6:J10"/>
    <mergeCell ref="A12:A17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opLeftCell="B11" workbookViewId="0">
      <selection activeCell="H26" sqref="H26"/>
    </sheetView>
  </sheetViews>
  <sheetFormatPr defaultRowHeight="12.75"/>
  <cols>
    <col min="1" max="1" width="15.28515625" customWidth="1"/>
    <col min="2" max="2" width="13.7109375" customWidth="1"/>
    <col min="3" max="3" width="13.85546875" customWidth="1"/>
    <col min="4" max="4" width="14.8554687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" customHeight="1">
      <c r="A1" s="68" t="s">
        <v>26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3.5" thickBot="1"/>
    <row r="3" spans="1:10" ht="13.5" thickBot="1">
      <c r="A3" s="70"/>
      <c r="B3" s="71" t="s">
        <v>27</v>
      </c>
      <c r="C3" s="71" t="s">
        <v>28</v>
      </c>
      <c r="D3" s="71" t="s">
        <v>29</v>
      </c>
      <c r="E3" s="71" t="s">
        <v>28</v>
      </c>
      <c r="F3" s="71" t="s">
        <v>30</v>
      </c>
      <c r="G3" s="71" t="s">
        <v>28</v>
      </c>
      <c r="H3" s="71" t="s">
        <v>31</v>
      </c>
      <c r="I3" s="71" t="s">
        <v>28</v>
      </c>
      <c r="J3" s="74" t="s">
        <v>1</v>
      </c>
    </row>
    <row r="4" spans="1:10" ht="13.5" thickBot="1">
      <c r="A4" s="70"/>
      <c r="B4" s="72"/>
      <c r="C4" s="72"/>
      <c r="D4" s="72"/>
      <c r="E4" s="72"/>
      <c r="F4" s="72"/>
      <c r="G4" s="72"/>
      <c r="H4" s="72"/>
      <c r="I4" s="72"/>
      <c r="J4" s="75"/>
    </row>
    <row r="5" spans="1:10" ht="13.5" thickBot="1">
      <c r="A5" s="70"/>
      <c r="B5" s="73"/>
      <c r="C5" s="73"/>
      <c r="D5" s="73"/>
      <c r="E5" s="73"/>
      <c r="F5" s="73"/>
      <c r="G5" s="73"/>
      <c r="H5" s="73"/>
      <c r="I5" s="73"/>
      <c r="J5" s="76"/>
    </row>
    <row r="6" spans="1:10">
      <c r="A6" s="64" t="s">
        <v>3</v>
      </c>
      <c r="B6" s="22" t="s">
        <v>167</v>
      </c>
      <c r="C6" s="22">
        <v>3</v>
      </c>
      <c r="D6" s="22" t="s">
        <v>169</v>
      </c>
      <c r="E6" s="22">
        <v>111</v>
      </c>
      <c r="F6" s="22" t="s">
        <v>171</v>
      </c>
      <c r="G6" s="22">
        <v>17</v>
      </c>
      <c r="H6" s="22" t="s">
        <v>136</v>
      </c>
      <c r="I6" s="22">
        <v>12</v>
      </c>
      <c r="J6" s="66"/>
    </row>
    <row r="7" spans="1:10">
      <c r="A7" s="65"/>
      <c r="B7" s="23" t="s">
        <v>168</v>
      </c>
      <c r="C7" s="23">
        <v>0</v>
      </c>
      <c r="D7" s="23" t="s">
        <v>170</v>
      </c>
      <c r="E7" s="23">
        <v>2</v>
      </c>
      <c r="F7" s="23" t="s">
        <v>172</v>
      </c>
      <c r="G7" s="23">
        <v>1</v>
      </c>
      <c r="H7" s="23" t="s">
        <v>137</v>
      </c>
      <c r="I7" s="23">
        <v>0</v>
      </c>
      <c r="J7" s="67"/>
    </row>
    <row r="8" spans="1:10">
      <c r="A8" s="65"/>
      <c r="B8" s="23" t="s">
        <v>32</v>
      </c>
      <c r="C8" s="23">
        <v>0</v>
      </c>
      <c r="D8" s="23" t="s">
        <v>33</v>
      </c>
      <c r="E8" s="23">
        <v>3</v>
      </c>
      <c r="F8" s="23" t="s">
        <v>34</v>
      </c>
      <c r="G8" s="23">
        <v>1</v>
      </c>
      <c r="H8" s="23" t="s">
        <v>11</v>
      </c>
      <c r="I8" s="23">
        <v>1</v>
      </c>
      <c r="J8" s="67"/>
    </row>
    <row r="9" spans="1:10">
      <c r="A9" s="65"/>
      <c r="B9" s="23" t="s">
        <v>35</v>
      </c>
      <c r="C9" s="23">
        <v>0</v>
      </c>
      <c r="D9" s="23" t="s">
        <v>36</v>
      </c>
      <c r="E9" s="23">
        <v>0</v>
      </c>
      <c r="F9" s="23" t="s">
        <v>37</v>
      </c>
      <c r="G9" s="23">
        <v>0</v>
      </c>
      <c r="H9" s="23" t="s">
        <v>12</v>
      </c>
      <c r="I9" s="23">
        <v>0</v>
      </c>
      <c r="J9" s="67"/>
    </row>
    <row r="10" spans="1:10">
      <c r="A10" s="65"/>
      <c r="B10" s="23" t="s">
        <v>38</v>
      </c>
      <c r="C10" s="23">
        <v>0</v>
      </c>
      <c r="D10" s="23" t="s">
        <v>39</v>
      </c>
      <c r="E10" s="23">
        <v>1</v>
      </c>
      <c r="F10" s="23" t="s">
        <v>40</v>
      </c>
      <c r="G10" s="23">
        <v>0</v>
      </c>
      <c r="H10" s="23" t="s">
        <v>13</v>
      </c>
      <c r="I10" s="23">
        <v>0</v>
      </c>
      <c r="J10" s="67"/>
    </row>
    <row r="11" spans="1:10">
      <c r="A11" s="65"/>
      <c r="B11" s="24" t="s">
        <v>1</v>
      </c>
      <c r="C11" s="24">
        <f>SUM(C6:C10)</f>
        <v>3</v>
      </c>
      <c r="D11" s="24"/>
      <c r="E11" s="24">
        <f>SUM(E6:E10)</f>
        <v>117</v>
      </c>
      <c r="F11" s="24"/>
      <c r="G11" s="24">
        <f>SUM(G6:G10)</f>
        <v>19</v>
      </c>
      <c r="H11" s="24"/>
      <c r="I11" s="25">
        <f>SUM(I6:I10)</f>
        <v>13</v>
      </c>
      <c r="J11" s="26">
        <f>C11+E11+G11+I11</f>
        <v>152</v>
      </c>
    </row>
    <row r="12" spans="1:10">
      <c r="A12" s="65" t="s">
        <v>4</v>
      </c>
      <c r="B12" s="23" t="s">
        <v>173</v>
      </c>
      <c r="C12" s="23">
        <v>1</v>
      </c>
      <c r="D12" s="23" t="s">
        <v>136</v>
      </c>
      <c r="E12" s="23">
        <v>112</v>
      </c>
      <c r="F12" s="23" t="s">
        <v>176</v>
      </c>
      <c r="G12" s="23">
        <v>15</v>
      </c>
      <c r="H12" s="23" t="s">
        <v>138</v>
      </c>
      <c r="I12" s="23">
        <v>29</v>
      </c>
      <c r="J12" s="67"/>
    </row>
    <row r="13" spans="1:10">
      <c r="A13" s="65"/>
      <c r="B13" s="23" t="s">
        <v>174</v>
      </c>
      <c r="C13" s="23">
        <v>0</v>
      </c>
      <c r="D13" s="23" t="s">
        <v>175</v>
      </c>
      <c r="E13" s="23">
        <v>2</v>
      </c>
      <c r="F13" s="23" t="s">
        <v>177</v>
      </c>
      <c r="G13" s="23">
        <v>0</v>
      </c>
      <c r="H13" s="23" t="s">
        <v>139</v>
      </c>
      <c r="I13" s="23">
        <v>0</v>
      </c>
      <c r="J13" s="67"/>
    </row>
    <row r="14" spans="1:10">
      <c r="A14" s="65"/>
      <c r="B14" s="23" t="s">
        <v>41</v>
      </c>
      <c r="C14" s="23">
        <v>0</v>
      </c>
      <c r="D14" s="23" t="s">
        <v>42</v>
      </c>
      <c r="E14" s="23">
        <v>2</v>
      </c>
      <c r="F14" s="23" t="s">
        <v>43</v>
      </c>
      <c r="G14" s="23">
        <v>1</v>
      </c>
      <c r="H14" s="23" t="s">
        <v>14</v>
      </c>
      <c r="I14" s="23">
        <v>0</v>
      </c>
      <c r="J14" s="67"/>
    </row>
    <row r="15" spans="1:10">
      <c r="A15" s="65"/>
      <c r="B15" s="23" t="s">
        <v>44</v>
      </c>
      <c r="C15" s="23">
        <v>0</v>
      </c>
      <c r="D15" s="23" t="s">
        <v>45</v>
      </c>
      <c r="E15" s="23">
        <v>0</v>
      </c>
      <c r="F15" s="23" t="s">
        <v>46</v>
      </c>
      <c r="G15" s="23">
        <v>0</v>
      </c>
      <c r="H15" s="23" t="s">
        <v>15</v>
      </c>
      <c r="I15" s="23">
        <v>0</v>
      </c>
      <c r="J15" s="67"/>
    </row>
    <row r="16" spans="1:10">
      <c r="A16" s="65"/>
      <c r="B16" s="23" t="s">
        <v>47</v>
      </c>
      <c r="C16" s="23">
        <v>0</v>
      </c>
      <c r="D16" s="23" t="s">
        <v>48</v>
      </c>
      <c r="E16" s="23">
        <v>0</v>
      </c>
      <c r="F16" s="23" t="s">
        <v>49</v>
      </c>
      <c r="G16" s="23">
        <v>0</v>
      </c>
      <c r="H16" s="23" t="s">
        <v>16</v>
      </c>
      <c r="I16" s="23">
        <v>0</v>
      </c>
      <c r="J16" s="67"/>
    </row>
    <row r="17" spans="1:10">
      <c r="A17" s="65"/>
      <c r="B17" s="24" t="s">
        <v>1</v>
      </c>
      <c r="C17" s="24">
        <f>SUM(C12:C16)</f>
        <v>1</v>
      </c>
      <c r="D17" s="24"/>
      <c r="E17" s="24">
        <f>SUM(E12:E16)</f>
        <v>116</v>
      </c>
      <c r="F17" s="24"/>
      <c r="G17" s="24">
        <f>SUM(G12:G16)</f>
        <v>16</v>
      </c>
      <c r="H17" s="24"/>
      <c r="I17" s="25">
        <f>SUM(I12:I16)</f>
        <v>29</v>
      </c>
      <c r="J17" s="26">
        <f>C17+E17+G17+I17</f>
        <v>162</v>
      </c>
    </row>
    <row r="18" spans="1:10">
      <c r="A18" s="65" t="s">
        <v>5</v>
      </c>
      <c r="B18" s="23" t="s">
        <v>178</v>
      </c>
      <c r="C18" s="23">
        <v>0</v>
      </c>
      <c r="D18" s="23" t="s">
        <v>180</v>
      </c>
      <c r="E18" s="23">
        <v>36</v>
      </c>
      <c r="F18" s="23" t="s">
        <v>182</v>
      </c>
      <c r="G18" s="23">
        <v>7</v>
      </c>
      <c r="H18" s="23" t="s">
        <v>140</v>
      </c>
      <c r="I18" s="23">
        <v>7</v>
      </c>
      <c r="J18" s="67"/>
    </row>
    <row r="19" spans="1:10">
      <c r="A19" s="65"/>
      <c r="B19" s="23" t="s">
        <v>179</v>
      </c>
      <c r="C19" s="23">
        <v>0</v>
      </c>
      <c r="D19" s="23" t="s">
        <v>181</v>
      </c>
      <c r="E19" s="23">
        <v>0</v>
      </c>
      <c r="F19" s="23" t="s">
        <v>183</v>
      </c>
      <c r="G19" s="23">
        <v>0</v>
      </c>
      <c r="H19" s="23" t="s">
        <v>141</v>
      </c>
      <c r="I19" s="23">
        <v>0</v>
      </c>
      <c r="J19" s="67"/>
    </row>
    <row r="20" spans="1:10">
      <c r="A20" s="65"/>
      <c r="B20" s="23" t="s">
        <v>50</v>
      </c>
      <c r="C20" s="23">
        <v>0</v>
      </c>
      <c r="D20" s="23" t="s">
        <v>51</v>
      </c>
      <c r="E20" s="23">
        <v>0</v>
      </c>
      <c r="F20" s="23" t="s">
        <v>52</v>
      </c>
      <c r="G20" s="23">
        <v>0</v>
      </c>
      <c r="H20" s="23" t="s">
        <v>17</v>
      </c>
      <c r="I20" s="23">
        <v>0</v>
      </c>
      <c r="J20" s="67"/>
    </row>
    <row r="21" spans="1:10">
      <c r="A21" s="65"/>
      <c r="B21" s="23" t="s">
        <v>53</v>
      </c>
      <c r="C21" s="23">
        <v>0</v>
      </c>
      <c r="D21" s="23" t="s">
        <v>54</v>
      </c>
      <c r="E21" s="23">
        <v>0</v>
      </c>
      <c r="F21" s="23" t="s">
        <v>55</v>
      </c>
      <c r="G21" s="23">
        <v>0</v>
      </c>
      <c r="H21" s="23" t="s">
        <v>18</v>
      </c>
      <c r="I21" s="23">
        <v>0</v>
      </c>
      <c r="J21" s="67"/>
    </row>
    <row r="22" spans="1:10">
      <c r="A22" s="65"/>
      <c r="B22" s="23" t="s">
        <v>56</v>
      </c>
      <c r="C22" s="23">
        <v>0</v>
      </c>
      <c r="D22" s="23" t="s">
        <v>57</v>
      </c>
      <c r="E22" s="23">
        <v>0</v>
      </c>
      <c r="F22" s="23" t="s">
        <v>58</v>
      </c>
      <c r="G22" s="23">
        <v>0</v>
      </c>
      <c r="H22" s="23" t="s">
        <v>19</v>
      </c>
      <c r="I22" s="23">
        <v>0</v>
      </c>
      <c r="J22" s="67"/>
    </row>
    <row r="23" spans="1:10">
      <c r="A23" s="65"/>
      <c r="B23" s="24" t="s">
        <v>1</v>
      </c>
      <c r="C23" s="24">
        <f>SUM(C18:C22)</f>
        <v>0</v>
      </c>
      <c r="D23" s="24"/>
      <c r="E23" s="24">
        <f>SUM(E18:E22)</f>
        <v>36</v>
      </c>
      <c r="F23" s="24"/>
      <c r="G23" s="24">
        <f>SUM(G18:G22)</f>
        <v>7</v>
      </c>
      <c r="H23" s="24"/>
      <c r="I23" s="25">
        <f>SUM(I18:I22)</f>
        <v>7</v>
      </c>
      <c r="J23" s="26">
        <f>C23+E23+G23+I23</f>
        <v>50</v>
      </c>
    </row>
    <row r="24" spans="1:10">
      <c r="A24" s="65" t="s">
        <v>6</v>
      </c>
      <c r="B24" s="23" t="s">
        <v>136</v>
      </c>
      <c r="C24" s="23">
        <v>0</v>
      </c>
      <c r="D24" s="23" t="s">
        <v>184</v>
      </c>
      <c r="E24" s="23">
        <v>0</v>
      </c>
      <c r="F24" s="23" t="s">
        <v>186</v>
      </c>
      <c r="G24" s="23">
        <v>0</v>
      </c>
      <c r="H24" s="23" t="s">
        <v>142</v>
      </c>
      <c r="I24" s="23">
        <v>1</v>
      </c>
      <c r="J24" s="67"/>
    </row>
    <row r="25" spans="1:10">
      <c r="A25" s="65"/>
      <c r="B25" s="23" t="s">
        <v>137</v>
      </c>
      <c r="C25" s="23">
        <v>0</v>
      </c>
      <c r="D25" s="23" t="s">
        <v>185</v>
      </c>
      <c r="E25" s="23">
        <v>0</v>
      </c>
      <c r="F25" s="23" t="s">
        <v>187</v>
      </c>
      <c r="G25" s="23">
        <v>0</v>
      </c>
      <c r="H25" s="23" t="s">
        <v>143</v>
      </c>
      <c r="I25" s="23">
        <v>0</v>
      </c>
      <c r="J25" s="67"/>
    </row>
    <row r="26" spans="1:10">
      <c r="A26" s="65"/>
      <c r="B26" s="23" t="s">
        <v>11</v>
      </c>
      <c r="C26" s="23">
        <v>0</v>
      </c>
      <c r="D26" s="23" t="s">
        <v>59</v>
      </c>
      <c r="E26" s="23">
        <v>0</v>
      </c>
      <c r="F26" s="23" t="s">
        <v>60</v>
      </c>
      <c r="G26" s="23">
        <v>0</v>
      </c>
      <c r="H26" s="23" t="s">
        <v>20</v>
      </c>
      <c r="I26" s="23">
        <v>0</v>
      </c>
      <c r="J26" s="67"/>
    </row>
    <row r="27" spans="1:10">
      <c r="A27" s="65"/>
      <c r="B27" s="23" t="s">
        <v>12</v>
      </c>
      <c r="C27" s="23">
        <v>0</v>
      </c>
      <c r="D27" s="23" t="s">
        <v>61</v>
      </c>
      <c r="E27" s="23">
        <v>0</v>
      </c>
      <c r="F27" s="23" t="s">
        <v>62</v>
      </c>
      <c r="G27" s="23">
        <v>0</v>
      </c>
      <c r="H27" s="23" t="s">
        <v>21</v>
      </c>
      <c r="I27" s="23">
        <v>0</v>
      </c>
      <c r="J27" s="67"/>
    </row>
    <row r="28" spans="1:10">
      <c r="A28" s="65"/>
      <c r="B28" s="23" t="s">
        <v>13</v>
      </c>
      <c r="C28" s="23">
        <v>0</v>
      </c>
      <c r="D28" s="23" t="s">
        <v>63</v>
      </c>
      <c r="E28" s="23">
        <v>0</v>
      </c>
      <c r="F28" s="23" t="s">
        <v>64</v>
      </c>
      <c r="G28" s="23">
        <v>0</v>
      </c>
      <c r="H28" s="23" t="s">
        <v>22</v>
      </c>
      <c r="I28" s="23">
        <v>0</v>
      </c>
      <c r="J28" s="67"/>
    </row>
    <row r="29" spans="1:10" ht="13.5" thickBot="1">
      <c r="A29" s="79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1</v>
      </c>
    </row>
    <row r="30" spans="1:10" ht="13.5" thickBot="1">
      <c r="A30" s="30" t="s">
        <v>1</v>
      </c>
      <c r="B30" s="31"/>
      <c r="C30" s="32">
        <f>C11+C17+C23+C29</f>
        <v>4</v>
      </c>
      <c r="D30" s="32"/>
      <c r="E30" s="32">
        <f>E11+E17+E23+E29</f>
        <v>269</v>
      </c>
      <c r="F30" s="32"/>
      <c r="G30" s="32">
        <f>G11+G17+G23+G29</f>
        <v>42</v>
      </c>
      <c r="H30" s="32"/>
      <c r="I30" s="32">
        <f>I11+I17+I23+I29</f>
        <v>50</v>
      </c>
      <c r="J30" s="33">
        <f>C30+E30+G30+I30</f>
        <v>365</v>
      </c>
    </row>
    <row r="32" spans="1:10">
      <c r="A32" s="34" t="s">
        <v>65</v>
      </c>
      <c r="B32" s="35"/>
      <c r="C32" s="35"/>
      <c r="D32" s="35"/>
      <c r="E32" s="35"/>
      <c r="F32" s="35"/>
    </row>
    <row r="33" spans="1:10">
      <c r="A33" s="36">
        <v>43062</v>
      </c>
    </row>
    <row r="34" spans="1:10">
      <c r="A34" s="80" t="s">
        <v>8</v>
      </c>
      <c r="B34" s="80"/>
    </row>
    <row r="35" spans="1:10">
      <c r="G35" s="77" t="s">
        <v>23</v>
      </c>
      <c r="H35" s="78"/>
      <c r="I35" s="78"/>
      <c r="J35" s="78"/>
    </row>
    <row r="36" spans="1:10">
      <c r="G36" s="77" t="s">
        <v>24</v>
      </c>
      <c r="H36" s="78"/>
      <c r="I36" s="78"/>
      <c r="J36" s="78"/>
    </row>
    <row r="39" spans="1:10">
      <c r="A39" s="37"/>
    </row>
  </sheetData>
  <mergeCells count="22">
    <mergeCell ref="G36:J36"/>
    <mergeCell ref="J12:J16"/>
    <mergeCell ref="A24:A29"/>
    <mergeCell ref="J24:J28"/>
    <mergeCell ref="A34:B34"/>
    <mergeCell ref="G35:J35"/>
    <mergeCell ref="A18:A23"/>
    <mergeCell ref="J18:J22"/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paperSize="9" scale="98" orientation="landscape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10" workbookViewId="0">
      <selection activeCell="B26" sqref="B26"/>
    </sheetView>
  </sheetViews>
  <sheetFormatPr defaultRowHeight="1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>
      <c r="A1" s="49" t="s">
        <v>70</v>
      </c>
      <c r="B1" s="50"/>
      <c r="C1" s="50"/>
      <c r="D1" s="50"/>
      <c r="E1" s="50"/>
      <c r="F1" s="50"/>
    </row>
    <row r="2" spans="1:6" ht="12.75" thickBot="1"/>
    <row r="3" spans="1:6">
      <c r="A3" s="81"/>
      <c r="B3" s="55" t="s">
        <v>0</v>
      </c>
      <c r="C3" s="58" t="s">
        <v>7</v>
      </c>
      <c r="D3" s="58"/>
      <c r="E3" s="58"/>
      <c r="F3" s="59" t="s">
        <v>1</v>
      </c>
    </row>
    <row r="4" spans="1:6" ht="12" customHeight="1">
      <c r="A4" s="82"/>
      <c r="B4" s="56"/>
      <c r="C4" s="62" t="s">
        <v>25</v>
      </c>
      <c r="D4" s="62" t="s">
        <v>9</v>
      </c>
      <c r="E4" s="62" t="s">
        <v>10</v>
      </c>
      <c r="F4" s="60"/>
    </row>
    <row r="5" spans="1:6" ht="37.5" customHeight="1" thickBot="1">
      <c r="A5" s="83"/>
      <c r="B5" s="57"/>
      <c r="C5" s="63"/>
      <c r="D5" s="63"/>
      <c r="E5" s="63"/>
      <c r="F5" s="61"/>
    </row>
    <row r="6" spans="1:6">
      <c r="A6" s="51" t="s">
        <v>3</v>
      </c>
      <c r="B6" s="13" t="s">
        <v>136</v>
      </c>
      <c r="C6" s="14">
        <f>3888+1</f>
        <v>3889</v>
      </c>
      <c r="D6" s="14">
        <v>1193</v>
      </c>
      <c r="E6" s="14">
        <v>379</v>
      </c>
      <c r="F6" s="15">
        <f t="shared" ref="F6:F30" si="0">SUM(C6:E6)</f>
        <v>5461</v>
      </c>
    </row>
    <row r="7" spans="1:6">
      <c r="A7" s="52"/>
      <c r="B7" s="16" t="s">
        <v>137</v>
      </c>
      <c r="C7" s="5">
        <v>73</v>
      </c>
      <c r="D7" s="5">
        <v>172</v>
      </c>
      <c r="E7" s="5">
        <v>0</v>
      </c>
      <c r="F7" s="6">
        <f t="shared" si="0"/>
        <v>245</v>
      </c>
    </row>
    <row r="8" spans="1:6">
      <c r="A8" s="52"/>
      <c r="B8" s="16" t="s">
        <v>11</v>
      </c>
      <c r="C8" s="5">
        <v>177</v>
      </c>
      <c r="D8" s="5">
        <v>20</v>
      </c>
      <c r="E8" s="5">
        <v>0</v>
      </c>
      <c r="F8" s="6">
        <f t="shared" si="0"/>
        <v>197</v>
      </c>
    </row>
    <row r="9" spans="1:6">
      <c r="A9" s="52"/>
      <c r="B9" s="16" t="s">
        <v>12</v>
      </c>
      <c r="C9" s="5">
        <v>40</v>
      </c>
      <c r="D9" s="5">
        <v>0</v>
      </c>
      <c r="E9" s="5">
        <v>0</v>
      </c>
      <c r="F9" s="6">
        <f t="shared" si="0"/>
        <v>40</v>
      </c>
    </row>
    <row r="10" spans="1:6">
      <c r="A10" s="52"/>
      <c r="B10" s="16" t="s">
        <v>13</v>
      </c>
      <c r="C10" s="5">
        <v>20</v>
      </c>
      <c r="D10" s="5">
        <v>0</v>
      </c>
      <c r="E10" s="5">
        <v>0</v>
      </c>
      <c r="F10" s="6">
        <f t="shared" si="0"/>
        <v>20</v>
      </c>
    </row>
    <row r="11" spans="1:6">
      <c r="A11" s="52"/>
      <c r="B11" s="17" t="s">
        <v>1</v>
      </c>
      <c r="C11" s="17">
        <f>SUM(C6:C10)</f>
        <v>4199</v>
      </c>
      <c r="D11" s="17">
        <f>SUM(D6:D10)</f>
        <v>1385</v>
      </c>
      <c r="E11" s="17">
        <f>SUM(E6:E10)</f>
        <v>379</v>
      </c>
      <c r="F11" s="18">
        <f t="shared" si="0"/>
        <v>5963</v>
      </c>
    </row>
    <row r="12" spans="1:6">
      <c r="A12" s="52" t="s">
        <v>4</v>
      </c>
      <c r="B12" s="16" t="s">
        <v>138</v>
      </c>
      <c r="C12" s="5">
        <f>4893+43</f>
        <v>4936</v>
      </c>
      <c r="D12" s="5">
        <v>21</v>
      </c>
      <c r="E12" s="5">
        <v>192</v>
      </c>
      <c r="F12" s="6">
        <f t="shared" si="0"/>
        <v>5149</v>
      </c>
    </row>
    <row r="13" spans="1:6">
      <c r="A13" s="52"/>
      <c r="B13" s="16" t="s">
        <v>139</v>
      </c>
      <c r="C13" s="5">
        <v>44</v>
      </c>
      <c r="D13" s="5">
        <v>0</v>
      </c>
      <c r="E13" s="5">
        <v>0</v>
      </c>
      <c r="F13" s="6">
        <f t="shared" si="0"/>
        <v>44</v>
      </c>
    </row>
    <row r="14" spans="1:6">
      <c r="A14" s="52"/>
      <c r="B14" s="16" t="s">
        <v>14</v>
      </c>
      <c r="C14" s="5">
        <v>79</v>
      </c>
      <c r="D14" s="5">
        <v>0</v>
      </c>
      <c r="E14" s="5">
        <v>0</v>
      </c>
      <c r="F14" s="6">
        <f t="shared" si="0"/>
        <v>79</v>
      </c>
    </row>
    <row r="15" spans="1:6">
      <c r="A15" s="52"/>
      <c r="B15" s="16" t="s">
        <v>15</v>
      </c>
      <c r="C15" s="5">
        <v>29</v>
      </c>
      <c r="D15" s="5">
        <v>0</v>
      </c>
      <c r="E15" s="5">
        <v>0</v>
      </c>
      <c r="F15" s="6">
        <f t="shared" si="0"/>
        <v>29</v>
      </c>
    </row>
    <row r="16" spans="1:6">
      <c r="A16" s="52"/>
      <c r="B16" s="16" t="s">
        <v>16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>
      <c r="A17" s="52"/>
      <c r="B17" s="17" t="s">
        <v>1</v>
      </c>
      <c r="C17" s="17">
        <f>SUM(C12:C16)</f>
        <v>5090</v>
      </c>
      <c r="D17" s="17">
        <f>SUM(D12:D16)</f>
        <v>21</v>
      </c>
      <c r="E17" s="17">
        <f>SUM(E12:E16)</f>
        <v>192</v>
      </c>
      <c r="F17" s="18">
        <f t="shared" si="0"/>
        <v>5303</v>
      </c>
    </row>
    <row r="18" spans="1:6">
      <c r="A18" s="52" t="s">
        <v>5</v>
      </c>
      <c r="B18" s="16" t="s">
        <v>140</v>
      </c>
      <c r="C18" s="5">
        <v>48</v>
      </c>
      <c r="D18" s="5">
        <v>4</v>
      </c>
      <c r="E18" s="5">
        <v>59</v>
      </c>
      <c r="F18" s="6">
        <f t="shared" si="0"/>
        <v>111</v>
      </c>
    </row>
    <row r="19" spans="1:6">
      <c r="A19" s="52"/>
      <c r="B19" s="16" t="s">
        <v>141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>
      <c r="A20" s="52"/>
      <c r="B20" s="16" t="s">
        <v>17</v>
      </c>
      <c r="C20" s="5">
        <v>5</v>
      </c>
      <c r="D20" s="5">
        <v>1</v>
      </c>
      <c r="E20" s="5">
        <v>0</v>
      </c>
      <c r="F20" s="6">
        <f t="shared" si="0"/>
        <v>6</v>
      </c>
    </row>
    <row r="21" spans="1:6">
      <c r="A21" s="52"/>
      <c r="B21" s="16" t="s">
        <v>18</v>
      </c>
      <c r="C21" s="5">
        <v>3</v>
      </c>
      <c r="D21" s="5">
        <v>0</v>
      </c>
      <c r="E21" s="5">
        <v>0</v>
      </c>
      <c r="F21" s="6">
        <f t="shared" si="0"/>
        <v>3</v>
      </c>
    </row>
    <row r="22" spans="1:6">
      <c r="A22" s="52"/>
      <c r="B22" s="16" t="s">
        <v>19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>
      <c r="A23" s="52"/>
      <c r="B23" s="17" t="s">
        <v>1</v>
      </c>
      <c r="C23" s="17">
        <f>SUM(C18:C22)</f>
        <v>58</v>
      </c>
      <c r="D23" s="17">
        <f>SUM(D18:D22)</f>
        <v>5</v>
      </c>
      <c r="E23" s="17">
        <f>SUM(E18:E22)</f>
        <v>59</v>
      </c>
      <c r="F23" s="18">
        <f t="shared" si="0"/>
        <v>122</v>
      </c>
    </row>
    <row r="24" spans="1:6">
      <c r="A24" s="52" t="s">
        <v>6</v>
      </c>
      <c r="B24" s="16" t="s">
        <v>142</v>
      </c>
      <c r="C24" s="5">
        <v>9</v>
      </c>
      <c r="D24" s="5">
        <v>1</v>
      </c>
      <c r="E24" s="5">
        <v>35</v>
      </c>
      <c r="F24" s="6">
        <f t="shared" si="0"/>
        <v>45</v>
      </c>
    </row>
    <row r="25" spans="1:6">
      <c r="A25" s="52"/>
      <c r="B25" s="16" t="s">
        <v>143</v>
      </c>
      <c r="C25" s="5">
        <v>2</v>
      </c>
      <c r="D25" s="5">
        <v>0</v>
      </c>
      <c r="E25" s="5">
        <v>0</v>
      </c>
      <c r="F25" s="6">
        <f t="shared" si="0"/>
        <v>2</v>
      </c>
    </row>
    <row r="26" spans="1:6">
      <c r="A26" s="52"/>
      <c r="B26" s="16" t="s">
        <v>20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>
      <c r="A27" s="52"/>
      <c r="B27" s="16" t="s">
        <v>21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>
      <c r="A28" s="52"/>
      <c r="B28" s="16" t="s">
        <v>22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>
      <c r="A29" s="53"/>
      <c r="B29" s="7" t="s">
        <v>1</v>
      </c>
      <c r="C29" s="7">
        <f>SUM(C24:C28)</f>
        <v>12</v>
      </c>
      <c r="D29" s="7">
        <f>SUM(D24:D28)</f>
        <v>1</v>
      </c>
      <c r="E29" s="7">
        <f>SUM(E24:E28)</f>
        <v>35</v>
      </c>
      <c r="F29" s="8">
        <f t="shared" si="0"/>
        <v>48</v>
      </c>
    </row>
    <row r="30" spans="1:6" ht="12.75" thickBot="1">
      <c r="A30" s="12" t="s">
        <v>1</v>
      </c>
      <c r="B30" s="9"/>
      <c r="C30" s="10">
        <f>C11+C17+C23+C29</f>
        <v>9359</v>
      </c>
      <c r="D30" s="10">
        <f>D11+D17+D23+D29</f>
        <v>1412</v>
      </c>
      <c r="E30" s="10">
        <f>E11+E17+E23+E29</f>
        <v>665</v>
      </c>
      <c r="F30" s="11">
        <f t="shared" si="0"/>
        <v>11436</v>
      </c>
    </row>
    <row r="32" spans="1:6">
      <c r="D32" s="21"/>
      <c r="E32" s="21"/>
      <c r="F32" s="21"/>
    </row>
    <row r="33" spans="1:7" ht="24" customHeight="1">
      <c r="A33" s="45" t="s">
        <v>71</v>
      </c>
      <c r="B33" s="46"/>
      <c r="C33" s="46"/>
      <c r="D33" s="46"/>
      <c r="E33" s="46"/>
      <c r="F33" s="46"/>
      <c r="G33" s="3"/>
    </row>
    <row r="34" spans="1:7">
      <c r="A34" s="2">
        <v>43062</v>
      </c>
      <c r="F34" s="3"/>
      <c r="G34" s="3"/>
    </row>
    <row r="35" spans="1:7">
      <c r="A35" s="48" t="s">
        <v>2</v>
      </c>
      <c r="B35" s="48"/>
    </row>
    <row r="36" spans="1:7" ht="12.75" customHeight="1">
      <c r="C36" s="47" t="s">
        <v>23</v>
      </c>
      <c r="D36" s="47"/>
      <c r="E36" s="47"/>
      <c r="F36" s="47"/>
    </row>
    <row r="37" spans="1:7" ht="12.75" customHeight="1">
      <c r="C37" s="47" t="s">
        <v>24</v>
      </c>
      <c r="D37" s="47"/>
      <c r="E37" s="47"/>
      <c r="F37" s="47"/>
    </row>
    <row r="38" spans="1:7">
      <c r="A38" s="4"/>
    </row>
  </sheetData>
  <mergeCells count="16">
    <mergeCell ref="A33:F33"/>
    <mergeCell ref="C36:F36"/>
    <mergeCell ref="C37:F37"/>
    <mergeCell ref="A35:B35"/>
    <mergeCell ref="A1:F1"/>
    <mergeCell ref="A6:A11"/>
    <mergeCell ref="A12:A17"/>
    <mergeCell ref="A18:A23"/>
    <mergeCell ref="A24:A29"/>
    <mergeCell ref="C3:E3"/>
    <mergeCell ref="E4:E5"/>
    <mergeCell ref="F3:F5"/>
    <mergeCell ref="B3:B5"/>
    <mergeCell ref="A3:A5"/>
    <mergeCell ref="C4:C5"/>
    <mergeCell ref="D4:D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opLeftCell="B11" workbookViewId="0">
      <selection activeCell="H26" sqref="H26"/>
    </sheetView>
  </sheetViews>
  <sheetFormatPr defaultRowHeight="12.75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>
      <c r="A1" s="68" t="s">
        <v>66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3.5" thickBot="1"/>
    <row r="3" spans="1:10" ht="13.5" thickBot="1">
      <c r="A3" s="70"/>
      <c r="B3" s="71" t="s">
        <v>67</v>
      </c>
      <c r="C3" s="71" t="s">
        <v>28</v>
      </c>
      <c r="D3" s="71" t="s">
        <v>29</v>
      </c>
      <c r="E3" s="71" t="s">
        <v>28</v>
      </c>
      <c r="F3" s="71" t="s">
        <v>30</v>
      </c>
      <c r="G3" s="71" t="s">
        <v>28</v>
      </c>
      <c r="H3" s="71" t="s">
        <v>31</v>
      </c>
      <c r="I3" s="71" t="s">
        <v>28</v>
      </c>
      <c r="J3" s="74" t="s">
        <v>1</v>
      </c>
    </row>
    <row r="4" spans="1:10" ht="13.5" thickBot="1">
      <c r="A4" s="70"/>
      <c r="B4" s="72"/>
      <c r="C4" s="72"/>
      <c r="D4" s="72"/>
      <c r="E4" s="72"/>
      <c r="F4" s="72"/>
      <c r="G4" s="72"/>
      <c r="H4" s="72"/>
      <c r="I4" s="72"/>
      <c r="J4" s="75"/>
    </row>
    <row r="5" spans="1:10" ht="13.5" thickBot="1">
      <c r="A5" s="70"/>
      <c r="B5" s="73"/>
      <c r="C5" s="73"/>
      <c r="D5" s="73"/>
      <c r="E5" s="73"/>
      <c r="F5" s="73"/>
      <c r="G5" s="73"/>
      <c r="H5" s="73"/>
      <c r="I5" s="73"/>
      <c r="J5" s="76"/>
    </row>
    <row r="6" spans="1:10">
      <c r="A6" s="64" t="s">
        <v>3</v>
      </c>
      <c r="B6" s="22" t="s">
        <v>167</v>
      </c>
      <c r="C6" s="22">
        <v>4</v>
      </c>
      <c r="D6" s="22" t="s">
        <v>169</v>
      </c>
      <c r="E6" s="22">
        <v>111</v>
      </c>
      <c r="F6" s="22" t="s">
        <v>171</v>
      </c>
      <c r="G6" s="22">
        <v>17</v>
      </c>
      <c r="H6" s="22" t="s">
        <v>136</v>
      </c>
      <c r="I6" s="22">
        <v>11</v>
      </c>
      <c r="J6" s="66"/>
    </row>
    <row r="7" spans="1:10">
      <c r="A7" s="65"/>
      <c r="B7" s="23" t="s">
        <v>168</v>
      </c>
      <c r="C7" s="23">
        <v>0</v>
      </c>
      <c r="D7" s="23" t="s">
        <v>170</v>
      </c>
      <c r="E7" s="23">
        <v>2</v>
      </c>
      <c r="F7" s="23" t="s">
        <v>172</v>
      </c>
      <c r="G7" s="23">
        <v>1</v>
      </c>
      <c r="H7" s="23" t="s">
        <v>137</v>
      </c>
      <c r="I7" s="23">
        <v>0</v>
      </c>
      <c r="J7" s="67"/>
    </row>
    <row r="8" spans="1:10">
      <c r="A8" s="65"/>
      <c r="B8" s="23" t="s">
        <v>32</v>
      </c>
      <c r="C8" s="23">
        <v>0</v>
      </c>
      <c r="D8" s="23" t="s">
        <v>33</v>
      </c>
      <c r="E8" s="23">
        <v>4</v>
      </c>
      <c r="F8" s="23" t="s">
        <v>34</v>
      </c>
      <c r="G8" s="23">
        <v>1</v>
      </c>
      <c r="H8" s="23" t="s">
        <v>11</v>
      </c>
      <c r="I8" s="23">
        <v>1</v>
      </c>
      <c r="J8" s="67"/>
    </row>
    <row r="9" spans="1:10">
      <c r="A9" s="65"/>
      <c r="B9" s="23" t="s">
        <v>35</v>
      </c>
      <c r="C9" s="23">
        <v>0</v>
      </c>
      <c r="D9" s="23" t="s">
        <v>36</v>
      </c>
      <c r="E9" s="23">
        <v>0</v>
      </c>
      <c r="F9" s="23" t="s">
        <v>37</v>
      </c>
      <c r="G9" s="23">
        <v>0</v>
      </c>
      <c r="H9" s="23" t="s">
        <v>12</v>
      </c>
      <c r="I9" s="23">
        <v>0</v>
      </c>
      <c r="J9" s="67"/>
    </row>
    <row r="10" spans="1:10">
      <c r="A10" s="65"/>
      <c r="B10" s="23" t="s">
        <v>38</v>
      </c>
      <c r="C10" s="23">
        <v>0</v>
      </c>
      <c r="D10" s="23" t="s">
        <v>39</v>
      </c>
      <c r="E10" s="23">
        <v>0</v>
      </c>
      <c r="F10" s="23" t="s">
        <v>40</v>
      </c>
      <c r="G10" s="23">
        <v>0</v>
      </c>
      <c r="H10" s="23" t="s">
        <v>13</v>
      </c>
      <c r="I10" s="23">
        <v>0</v>
      </c>
      <c r="J10" s="67"/>
    </row>
    <row r="11" spans="1:10">
      <c r="A11" s="65"/>
      <c r="B11" s="24" t="s">
        <v>1</v>
      </c>
      <c r="C11" s="24">
        <f>SUM(C6:C10)</f>
        <v>4</v>
      </c>
      <c r="D11" s="24"/>
      <c r="E11" s="24">
        <f>SUM(E6:E10)</f>
        <v>117</v>
      </c>
      <c r="F11" s="24"/>
      <c r="G11" s="24">
        <f>SUM(G6:G10)</f>
        <v>19</v>
      </c>
      <c r="H11" s="24"/>
      <c r="I11" s="25">
        <f>SUM(I6:I10)</f>
        <v>12</v>
      </c>
      <c r="J11" s="26">
        <f>C11+E11+G11+I11</f>
        <v>152</v>
      </c>
    </row>
    <row r="12" spans="1:10">
      <c r="A12" s="65" t="s">
        <v>4</v>
      </c>
      <c r="B12" s="23" t="s">
        <v>173</v>
      </c>
      <c r="C12" s="23">
        <v>0</v>
      </c>
      <c r="D12" s="23" t="s">
        <v>136</v>
      </c>
      <c r="E12" s="23">
        <v>101</v>
      </c>
      <c r="F12" s="23" t="s">
        <v>176</v>
      </c>
      <c r="G12" s="23">
        <v>17</v>
      </c>
      <c r="H12" s="23" t="s">
        <v>138</v>
      </c>
      <c r="I12" s="23">
        <v>22</v>
      </c>
      <c r="J12" s="67"/>
    </row>
    <row r="13" spans="1:10">
      <c r="A13" s="65"/>
      <c r="B13" s="23" t="s">
        <v>174</v>
      </c>
      <c r="C13" s="23">
        <v>0</v>
      </c>
      <c r="D13" s="23" t="s">
        <v>175</v>
      </c>
      <c r="E13" s="23">
        <v>1</v>
      </c>
      <c r="F13" s="23" t="s">
        <v>177</v>
      </c>
      <c r="G13" s="23">
        <v>0</v>
      </c>
      <c r="H13" s="23" t="s">
        <v>139</v>
      </c>
      <c r="I13" s="23">
        <v>0</v>
      </c>
      <c r="J13" s="67"/>
    </row>
    <row r="14" spans="1:10">
      <c r="A14" s="65"/>
      <c r="B14" s="23" t="s">
        <v>41</v>
      </c>
      <c r="C14" s="23">
        <v>0</v>
      </c>
      <c r="D14" s="23" t="s">
        <v>42</v>
      </c>
      <c r="E14" s="23">
        <v>2</v>
      </c>
      <c r="F14" s="23" t="s">
        <v>43</v>
      </c>
      <c r="G14" s="23">
        <v>0</v>
      </c>
      <c r="H14" s="23" t="s">
        <v>14</v>
      </c>
      <c r="I14" s="23">
        <v>0</v>
      </c>
      <c r="J14" s="67"/>
    </row>
    <row r="15" spans="1:10">
      <c r="A15" s="65"/>
      <c r="B15" s="23" t="s">
        <v>44</v>
      </c>
      <c r="C15" s="23">
        <v>0</v>
      </c>
      <c r="D15" s="23" t="s">
        <v>45</v>
      </c>
      <c r="E15" s="23">
        <v>0</v>
      </c>
      <c r="F15" s="23" t="s">
        <v>46</v>
      </c>
      <c r="G15" s="23">
        <v>0</v>
      </c>
      <c r="H15" s="23" t="s">
        <v>15</v>
      </c>
      <c r="I15" s="23">
        <v>0</v>
      </c>
      <c r="J15" s="67"/>
    </row>
    <row r="16" spans="1:10">
      <c r="A16" s="65"/>
      <c r="B16" s="23" t="s">
        <v>47</v>
      </c>
      <c r="C16" s="23">
        <v>0</v>
      </c>
      <c r="D16" s="23" t="s">
        <v>48</v>
      </c>
      <c r="E16" s="23">
        <v>0</v>
      </c>
      <c r="F16" s="23" t="s">
        <v>49</v>
      </c>
      <c r="G16" s="23">
        <v>0</v>
      </c>
      <c r="H16" s="23" t="s">
        <v>16</v>
      </c>
      <c r="I16" s="23">
        <v>0</v>
      </c>
      <c r="J16" s="67"/>
    </row>
    <row r="17" spans="1:10">
      <c r="A17" s="65"/>
      <c r="B17" s="24" t="s">
        <v>1</v>
      </c>
      <c r="C17" s="24">
        <f>SUM(C12:C16)</f>
        <v>0</v>
      </c>
      <c r="D17" s="24"/>
      <c r="E17" s="24">
        <f>SUM(E12:E16)</f>
        <v>104</v>
      </c>
      <c r="F17" s="24"/>
      <c r="G17" s="24">
        <f>SUM(G12:G16)</f>
        <v>17</v>
      </c>
      <c r="H17" s="24"/>
      <c r="I17" s="25">
        <f>SUM(I12:I16)</f>
        <v>22</v>
      </c>
      <c r="J17" s="26">
        <f>C17+E17+G17+I17</f>
        <v>143</v>
      </c>
    </row>
    <row r="18" spans="1:10">
      <c r="A18" s="65" t="s">
        <v>5</v>
      </c>
      <c r="B18" s="23" t="s">
        <v>178</v>
      </c>
      <c r="C18" s="23">
        <v>0</v>
      </c>
      <c r="D18" s="23" t="s">
        <v>180</v>
      </c>
      <c r="E18" s="23">
        <v>34</v>
      </c>
      <c r="F18" s="23" t="s">
        <v>182</v>
      </c>
      <c r="G18" s="23">
        <v>6</v>
      </c>
      <c r="H18" s="23" t="s">
        <v>140</v>
      </c>
      <c r="I18" s="23">
        <v>6</v>
      </c>
      <c r="J18" s="67"/>
    </row>
    <row r="19" spans="1:10">
      <c r="A19" s="65"/>
      <c r="B19" s="23" t="s">
        <v>179</v>
      </c>
      <c r="C19" s="23">
        <v>0</v>
      </c>
      <c r="D19" s="23" t="s">
        <v>181</v>
      </c>
      <c r="E19" s="23">
        <v>0</v>
      </c>
      <c r="F19" s="23" t="s">
        <v>183</v>
      </c>
      <c r="G19" s="23">
        <v>0</v>
      </c>
      <c r="H19" s="23" t="s">
        <v>141</v>
      </c>
      <c r="I19" s="23">
        <v>0</v>
      </c>
      <c r="J19" s="67"/>
    </row>
    <row r="20" spans="1:10">
      <c r="A20" s="65"/>
      <c r="B20" s="23" t="s">
        <v>50</v>
      </c>
      <c r="C20" s="23">
        <v>0</v>
      </c>
      <c r="D20" s="23" t="s">
        <v>51</v>
      </c>
      <c r="E20" s="23">
        <v>0</v>
      </c>
      <c r="F20" s="23" t="s">
        <v>52</v>
      </c>
      <c r="G20" s="23">
        <v>0</v>
      </c>
      <c r="H20" s="23" t="s">
        <v>17</v>
      </c>
      <c r="I20" s="23">
        <v>0</v>
      </c>
      <c r="J20" s="67"/>
    </row>
    <row r="21" spans="1:10">
      <c r="A21" s="65"/>
      <c r="B21" s="23" t="s">
        <v>53</v>
      </c>
      <c r="C21" s="23">
        <v>0</v>
      </c>
      <c r="D21" s="23" t="s">
        <v>54</v>
      </c>
      <c r="E21" s="23">
        <v>0</v>
      </c>
      <c r="F21" s="23" t="s">
        <v>55</v>
      </c>
      <c r="G21" s="23">
        <v>0</v>
      </c>
      <c r="H21" s="23" t="s">
        <v>18</v>
      </c>
      <c r="I21" s="23">
        <v>0</v>
      </c>
      <c r="J21" s="67"/>
    </row>
    <row r="22" spans="1:10">
      <c r="A22" s="65"/>
      <c r="B22" s="23" t="s">
        <v>56</v>
      </c>
      <c r="C22" s="23">
        <v>0</v>
      </c>
      <c r="D22" s="23" t="s">
        <v>57</v>
      </c>
      <c r="E22" s="23">
        <v>0</v>
      </c>
      <c r="F22" s="23" t="s">
        <v>58</v>
      </c>
      <c r="G22" s="23">
        <v>0</v>
      </c>
      <c r="H22" s="23" t="s">
        <v>19</v>
      </c>
      <c r="I22" s="23">
        <v>0</v>
      </c>
      <c r="J22" s="67"/>
    </row>
    <row r="23" spans="1:10">
      <c r="A23" s="65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6</v>
      </c>
      <c r="H23" s="24"/>
      <c r="I23" s="25">
        <f>SUM(I18:I22)</f>
        <v>6</v>
      </c>
      <c r="J23" s="26">
        <f>C23+E23+G23+I23</f>
        <v>46</v>
      </c>
    </row>
    <row r="24" spans="1:10">
      <c r="A24" s="65" t="s">
        <v>6</v>
      </c>
      <c r="B24" s="23" t="s">
        <v>136</v>
      </c>
      <c r="C24" s="23">
        <v>0</v>
      </c>
      <c r="D24" s="23" t="s">
        <v>184</v>
      </c>
      <c r="E24" s="23">
        <v>1</v>
      </c>
      <c r="F24" s="23" t="s">
        <v>186</v>
      </c>
      <c r="G24" s="23">
        <v>0</v>
      </c>
      <c r="H24" s="23" t="s">
        <v>142</v>
      </c>
      <c r="I24" s="23">
        <v>1</v>
      </c>
      <c r="J24" s="67"/>
    </row>
    <row r="25" spans="1:10">
      <c r="A25" s="65"/>
      <c r="B25" s="23" t="s">
        <v>137</v>
      </c>
      <c r="C25" s="23">
        <v>0</v>
      </c>
      <c r="D25" s="23" t="s">
        <v>185</v>
      </c>
      <c r="E25" s="23">
        <v>0</v>
      </c>
      <c r="F25" s="23" t="s">
        <v>187</v>
      </c>
      <c r="G25" s="23">
        <v>0</v>
      </c>
      <c r="H25" s="23" t="s">
        <v>143</v>
      </c>
      <c r="I25" s="23">
        <v>0</v>
      </c>
      <c r="J25" s="67"/>
    </row>
    <row r="26" spans="1:10">
      <c r="A26" s="65"/>
      <c r="B26" s="23" t="s">
        <v>11</v>
      </c>
      <c r="C26" s="23">
        <v>0</v>
      </c>
      <c r="D26" s="23" t="s">
        <v>59</v>
      </c>
      <c r="E26" s="23">
        <v>0</v>
      </c>
      <c r="F26" s="23" t="s">
        <v>60</v>
      </c>
      <c r="G26" s="23">
        <v>0</v>
      </c>
      <c r="H26" s="23" t="s">
        <v>20</v>
      </c>
      <c r="I26" s="23">
        <v>0</v>
      </c>
      <c r="J26" s="67"/>
    </row>
    <row r="27" spans="1:10">
      <c r="A27" s="65"/>
      <c r="B27" s="23" t="s">
        <v>12</v>
      </c>
      <c r="C27" s="23">
        <v>0</v>
      </c>
      <c r="D27" s="23" t="s">
        <v>61</v>
      </c>
      <c r="E27" s="23">
        <v>0</v>
      </c>
      <c r="F27" s="23" t="s">
        <v>62</v>
      </c>
      <c r="G27" s="23">
        <v>0</v>
      </c>
      <c r="H27" s="23" t="s">
        <v>21</v>
      </c>
      <c r="I27" s="23">
        <v>0</v>
      </c>
      <c r="J27" s="67"/>
    </row>
    <row r="28" spans="1:10">
      <c r="A28" s="65"/>
      <c r="B28" s="23" t="s">
        <v>13</v>
      </c>
      <c r="C28" s="23">
        <v>0</v>
      </c>
      <c r="D28" s="23" t="s">
        <v>63</v>
      </c>
      <c r="E28" s="23">
        <v>0</v>
      </c>
      <c r="F28" s="23" t="s">
        <v>64</v>
      </c>
      <c r="G28" s="23">
        <v>0</v>
      </c>
      <c r="H28" s="23" t="s">
        <v>22</v>
      </c>
      <c r="I28" s="23">
        <v>0</v>
      </c>
      <c r="J28" s="67"/>
    </row>
    <row r="29" spans="1:10" ht="13.5" thickBot="1">
      <c r="A29" s="79"/>
      <c r="B29" s="27" t="s">
        <v>1</v>
      </c>
      <c r="C29" s="27">
        <f>SUM(C24:C28)</f>
        <v>0</v>
      </c>
      <c r="D29" s="27"/>
      <c r="E29" s="27">
        <f>SUM(E24:E28)</f>
        <v>1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2</v>
      </c>
    </row>
    <row r="30" spans="1:10" ht="13.5" thickBot="1">
      <c r="A30" s="30" t="s">
        <v>1</v>
      </c>
      <c r="B30" s="31"/>
      <c r="C30" s="32">
        <f>C11+C17+C23+C29</f>
        <v>4</v>
      </c>
      <c r="D30" s="32"/>
      <c r="E30" s="32">
        <f>E11+E17+E23+E29</f>
        <v>256</v>
      </c>
      <c r="F30" s="32"/>
      <c r="G30" s="32">
        <f>G11+G17+G23+G29</f>
        <v>42</v>
      </c>
      <c r="H30" s="32"/>
      <c r="I30" s="32">
        <f>I11+I17+I23+I29</f>
        <v>41</v>
      </c>
      <c r="J30" s="33">
        <f>C30+E30+G30+I30</f>
        <v>343</v>
      </c>
    </row>
    <row r="31" spans="1:10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>
      <c r="A32" s="34" t="s">
        <v>68</v>
      </c>
      <c r="B32" s="35"/>
      <c r="C32" s="35"/>
      <c r="D32" s="35"/>
      <c r="E32" s="35"/>
      <c r="F32" s="35"/>
    </row>
    <row r="33" spans="1:10">
      <c r="A33" s="36">
        <v>43062</v>
      </c>
    </row>
    <row r="34" spans="1:10">
      <c r="A34" s="80" t="s">
        <v>2</v>
      </c>
      <c r="B34" s="80"/>
    </row>
    <row r="35" spans="1:10">
      <c r="G35" s="77" t="s">
        <v>23</v>
      </c>
      <c r="H35" s="78"/>
      <c r="I35" s="78"/>
      <c r="J35" s="78"/>
    </row>
    <row r="36" spans="1:10">
      <c r="G36" s="77" t="s">
        <v>24</v>
      </c>
      <c r="H36" s="78"/>
      <c r="I36" s="78"/>
      <c r="J36" s="78"/>
    </row>
    <row r="39" spans="1:10">
      <c r="A39" s="37"/>
    </row>
  </sheetData>
  <mergeCells count="22">
    <mergeCell ref="G36:J36"/>
    <mergeCell ref="J12:J16"/>
    <mergeCell ref="A24:A29"/>
    <mergeCell ref="J24:J28"/>
    <mergeCell ref="A34:B34"/>
    <mergeCell ref="G35:J35"/>
    <mergeCell ref="A18:A23"/>
    <mergeCell ref="J18:J22"/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paperSize="9" scale="98" orientation="landscape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topLeftCell="A10" workbookViewId="0">
      <selection activeCell="B26" sqref="B26"/>
    </sheetView>
  </sheetViews>
  <sheetFormatPr defaultRowHeight="1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>
      <c r="A1" s="49" t="s">
        <v>73</v>
      </c>
      <c r="B1" s="50"/>
      <c r="C1" s="50"/>
      <c r="D1" s="50"/>
      <c r="E1" s="50"/>
      <c r="F1" s="50"/>
    </row>
    <row r="2" spans="1:6" ht="12.75" thickBot="1"/>
    <row r="3" spans="1:6">
      <c r="A3" s="81"/>
      <c r="B3" s="55" t="s">
        <v>0</v>
      </c>
      <c r="C3" s="58" t="s">
        <v>7</v>
      </c>
      <c r="D3" s="58"/>
      <c r="E3" s="58"/>
      <c r="F3" s="59" t="s">
        <v>1</v>
      </c>
    </row>
    <row r="4" spans="1:6" ht="12" customHeight="1">
      <c r="A4" s="82"/>
      <c r="B4" s="56"/>
      <c r="C4" s="62" t="s">
        <v>25</v>
      </c>
      <c r="D4" s="62" t="s">
        <v>9</v>
      </c>
      <c r="E4" s="62" t="s">
        <v>10</v>
      </c>
      <c r="F4" s="60"/>
    </row>
    <row r="5" spans="1:6" ht="37.5" customHeight="1" thickBot="1">
      <c r="A5" s="83"/>
      <c r="B5" s="57"/>
      <c r="C5" s="63"/>
      <c r="D5" s="63"/>
      <c r="E5" s="63"/>
      <c r="F5" s="61"/>
    </row>
    <row r="6" spans="1:6">
      <c r="A6" s="51" t="s">
        <v>3</v>
      </c>
      <c r="B6" s="13" t="s">
        <v>128</v>
      </c>
      <c r="C6" s="14">
        <f>4083+2</f>
        <v>4085</v>
      </c>
      <c r="D6" s="14">
        <v>1147</v>
      </c>
      <c r="E6" s="14">
        <v>373</v>
      </c>
      <c r="F6" s="15">
        <f t="shared" ref="F6:F30" si="0">SUM(C6:E6)</f>
        <v>5605</v>
      </c>
    </row>
    <row r="7" spans="1:6">
      <c r="A7" s="52"/>
      <c r="B7" s="16" t="s">
        <v>129</v>
      </c>
      <c r="C7" s="5">
        <v>89</v>
      </c>
      <c r="D7" s="5">
        <v>196</v>
      </c>
      <c r="E7" s="5">
        <v>0</v>
      </c>
      <c r="F7" s="6">
        <f t="shared" si="0"/>
        <v>285</v>
      </c>
    </row>
    <row r="8" spans="1:6">
      <c r="A8" s="52"/>
      <c r="B8" s="16" t="s">
        <v>78</v>
      </c>
      <c r="C8" s="5">
        <v>222</v>
      </c>
      <c r="D8" s="5">
        <v>28</v>
      </c>
      <c r="E8" s="5">
        <v>0</v>
      </c>
      <c r="F8" s="6">
        <f t="shared" si="0"/>
        <v>250</v>
      </c>
    </row>
    <row r="9" spans="1:6">
      <c r="A9" s="52"/>
      <c r="B9" s="16" t="s">
        <v>79</v>
      </c>
      <c r="C9" s="5">
        <v>48</v>
      </c>
      <c r="D9" s="5">
        <v>3</v>
      </c>
      <c r="E9" s="5">
        <v>0</v>
      </c>
      <c r="F9" s="6">
        <f t="shared" si="0"/>
        <v>51</v>
      </c>
    </row>
    <row r="10" spans="1:6">
      <c r="A10" s="52"/>
      <c r="B10" s="16" t="s">
        <v>80</v>
      </c>
      <c r="C10" s="5">
        <v>19</v>
      </c>
      <c r="D10" s="5">
        <v>0</v>
      </c>
      <c r="E10" s="5">
        <v>0</v>
      </c>
      <c r="F10" s="6">
        <f t="shared" si="0"/>
        <v>19</v>
      </c>
    </row>
    <row r="11" spans="1:6">
      <c r="A11" s="52"/>
      <c r="B11" s="17" t="s">
        <v>1</v>
      </c>
      <c r="C11" s="17">
        <f>SUM(C6:C10)</f>
        <v>4463</v>
      </c>
      <c r="D11" s="17">
        <f>SUM(D6:D10)</f>
        <v>1374</v>
      </c>
      <c r="E11" s="17">
        <f>SUM(E6:E10)</f>
        <v>373</v>
      </c>
      <c r="F11" s="18">
        <f t="shared" si="0"/>
        <v>6210</v>
      </c>
    </row>
    <row r="12" spans="1:6">
      <c r="A12" s="52" t="s">
        <v>4</v>
      </c>
      <c r="B12" s="16" t="s">
        <v>130</v>
      </c>
      <c r="C12" s="5">
        <f>4680+42</f>
        <v>4722</v>
      </c>
      <c r="D12" s="5">
        <v>22</v>
      </c>
      <c r="E12" s="5">
        <v>186</v>
      </c>
      <c r="F12" s="6">
        <f t="shared" si="0"/>
        <v>4930</v>
      </c>
    </row>
    <row r="13" spans="1:6">
      <c r="A13" s="52"/>
      <c r="B13" s="16" t="s">
        <v>131</v>
      </c>
      <c r="C13" s="5">
        <v>44</v>
      </c>
      <c r="D13" s="5">
        <v>1</v>
      </c>
      <c r="E13" s="5">
        <v>0</v>
      </c>
      <c r="F13" s="6">
        <f t="shared" si="0"/>
        <v>45</v>
      </c>
    </row>
    <row r="14" spans="1:6">
      <c r="A14" s="52"/>
      <c r="B14" s="16" t="s">
        <v>81</v>
      </c>
      <c r="C14" s="5">
        <v>87</v>
      </c>
      <c r="D14" s="5">
        <v>0</v>
      </c>
      <c r="E14" s="5">
        <v>0</v>
      </c>
      <c r="F14" s="6">
        <f t="shared" si="0"/>
        <v>87</v>
      </c>
    </row>
    <row r="15" spans="1:6">
      <c r="A15" s="52"/>
      <c r="B15" s="16" t="s">
        <v>82</v>
      </c>
      <c r="C15" s="5">
        <v>34</v>
      </c>
      <c r="D15" s="5">
        <v>0</v>
      </c>
      <c r="E15" s="5">
        <v>0</v>
      </c>
      <c r="F15" s="6">
        <f t="shared" si="0"/>
        <v>34</v>
      </c>
    </row>
    <row r="16" spans="1:6">
      <c r="A16" s="52"/>
      <c r="B16" s="16" t="s">
        <v>83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>
      <c r="A17" s="52"/>
      <c r="B17" s="17" t="s">
        <v>1</v>
      </c>
      <c r="C17" s="17">
        <f>SUM(C12:C16)</f>
        <v>4889</v>
      </c>
      <c r="D17" s="17">
        <f>SUM(D12:D16)</f>
        <v>23</v>
      </c>
      <c r="E17" s="17">
        <f>SUM(E12:E16)</f>
        <v>186</v>
      </c>
      <c r="F17" s="18">
        <f t="shared" si="0"/>
        <v>5098</v>
      </c>
    </row>
    <row r="18" spans="1:6">
      <c r="A18" s="52" t="s">
        <v>5</v>
      </c>
      <c r="B18" s="16" t="s">
        <v>132</v>
      </c>
      <c r="C18" s="5">
        <v>44</v>
      </c>
      <c r="D18" s="5">
        <v>3</v>
      </c>
      <c r="E18" s="5">
        <v>64</v>
      </c>
      <c r="F18" s="6">
        <f t="shared" si="0"/>
        <v>111</v>
      </c>
    </row>
    <row r="19" spans="1:6">
      <c r="A19" s="52"/>
      <c r="B19" s="16" t="s">
        <v>133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>
      <c r="A20" s="52"/>
      <c r="B20" s="16" t="s">
        <v>84</v>
      </c>
      <c r="C20" s="5">
        <v>2</v>
      </c>
      <c r="D20" s="5">
        <v>1</v>
      </c>
      <c r="E20" s="5">
        <v>0</v>
      </c>
      <c r="F20" s="6">
        <f t="shared" si="0"/>
        <v>3</v>
      </c>
    </row>
    <row r="21" spans="1:6">
      <c r="A21" s="52"/>
      <c r="B21" s="16" t="s">
        <v>85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>
      <c r="A22" s="52"/>
      <c r="B22" s="16" t="s">
        <v>86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>
      <c r="A23" s="52"/>
      <c r="B23" s="17" t="s">
        <v>1</v>
      </c>
      <c r="C23" s="17">
        <f>SUM(C18:C22)</f>
        <v>50</v>
      </c>
      <c r="D23" s="17">
        <f>SUM(D18:D22)</f>
        <v>4</v>
      </c>
      <c r="E23" s="17">
        <f>SUM(E18:E22)</f>
        <v>64</v>
      </c>
      <c r="F23" s="18">
        <f t="shared" si="0"/>
        <v>118</v>
      </c>
    </row>
    <row r="24" spans="1:6">
      <c r="A24" s="52" t="s">
        <v>6</v>
      </c>
      <c r="B24" s="16" t="s">
        <v>134</v>
      </c>
      <c r="C24" s="5">
        <v>7</v>
      </c>
      <c r="D24" s="5">
        <v>1</v>
      </c>
      <c r="E24" s="5">
        <v>24</v>
      </c>
      <c r="F24" s="6">
        <f t="shared" si="0"/>
        <v>32</v>
      </c>
    </row>
    <row r="25" spans="1:6">
      <c r="A25" s="52"/>
      <c r="B25" s="16" t="s">
        <v>135</v>
      </c>
      <c r="C25" s="5">
        <v>2</v>
      </c>
      <c r="D25" s="5">
        <v>0</v>
      </c>
      <c r="E25" s="5">
        <v>0</v>
      </c>
      <c r="F25" s="6">
        <f t="shared" si="0"/>
        <v>2</v>
      </c>
    </row>
    <row r="26" spans="1:6">
      <c r="A26" s="52"/>
      <c r="B26" s="16" t="s">
        <v>87</v>
      </c>
      <c r="C26" s="5">
        <v>2</v>
      </c>
      <c r="D26" s="5">
        <v>0</v>
      </c>
      <c r="E26" s="5">
        <v>0</v>
      </c>
      <c r="F26" s="6">
        <f t="shared" si="0"/>
        <v>2</v>
      </c>
    </row>
    <row r="27" spans="1:6">
      <c r="A27" s="52"/>
      <c r="B27" s="16" t="s">
        <v>88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>
      <c r="A28" s="52"/>
      <c r="B28" s="16" t="s">
        <v>89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>
      <c r="A29" s="53"/>
      <c r="B29" s="7" t="s">
        <v>1</v>
      </c>
      <c r="C29" s="7">
        <f>SUM(C24:C28)</f>
        <v>11</v>
      </c>
      <c r="D29" s="7">
        <f>SUM(D24:D28)</f>
        <v>1</v>
      </c>
      <c r="E29" s="7">
        <f>SUM(E24:E28)</f>
        <v>24</v>
      </c>
      <c r="F29" s="8">
        <f t="shared" si="0"/>
        <v>36</v>
      </c>
    </row>
    <row r="30" spans="1:6" ht="12.75" thickBot="1">
      <c r="A30" s="12" t="s">
        <v>1</v>
      </c>
      <c r="B30" s="9"/>
      <c r="C30" s="10">
        <f>C11+C17+C23+C29</f>
        <v>9413</v>
      </c>
      <c r="D30" s="10">
        <f>D11+D17+D23+D29</f>
        <v>1402</v>
      </c>
      <c r="E30" s="10">
        <f>E11+E17+E23+E29</f>
        <v>647</v>
      </c>
      <c r="F30" s="11">
        <f t="shared" si="0"/>
        <v>11462</v>
      </c>
    </row>
    <row r="32" spans="1:6">
      <c r="D32" s="41"/>
      <c r="E32" s="41"/>
      <c r="F32" s="41"/>
    </row>
    <row r="33" spans="1:7" ht="24" customHeight="1">
      <c r="A33" s="45" t="s">
        <v>74</v>
      </c>
      <c r="B33" s="46"/>
      <c r="C33" s="46"/>
      <c r="D33" s="46"/>
      <c r="E33" s="46"/>
      <c r="F33" s="46"/>
      <c r="G33" s="41"/>
    </row>
    <row r="34" spans="1:7">
      <c r="A34" s="2">
        <v>43151</v>
      </c>
      <c r="F34" s="41"/>
      <c r="G34" s="41"/>
    </row>
    <row r="35" spans="1:7">
      <c r="A35" s="48" t="s">
        <v>75</v>
      </c>
      <c r="B35" s="48"/>
    </row>
    <row r="36" spans="1:7" ht="12.75" customHeight="1">
      <c r="C36" s="47" t="s">
        <v>23</v>
      </c>
      <c r="D36" s="47"/>
      <c r="E36" s="47"/>
      <c r="F36" s="47"/>
    </row>
    <row r="37" spans="1:7" ht="12.75" customHeight="1">
      <c r="C37" s="47" t="s">
        <v>24</v>
      </c>
      <c r="D37" s="47"/>
      <c r="E37" s="47"/>
      <c r="F37" s="47"/>
    </row>
    <row r="38" spans="1:7">
      <c r="A38" s="4"/>
    </row>
  </sheetData>
  <mergeCells count="16">
    <mergeCell ref="C36:F36"/>
    <mergeCell ref="C37:F37"/>
    <mergeCell ref="A6:A11"/>
    <mergeCell ref="A12:A17"/>
    <mergeCell ref="A18:A23"/>
    <mergeCell ref="A24:A29"/>
    <mergeCell ref="A33:F33"/>
    <mergeCell ref="A35:B35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topLeftCell="B11" zoomScaleSheetLayoutView="100" workbookViewId="0">
      <selection activeCell="H26" sqref="H26"/>
    </sheetView>
  </sheetViews>
  <sheetFormatPr defaultRowHeight="12.75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>
      <c r="A1" s="68" t="s">
        <v>76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3.5" thickBot="1"/>
    <row r="3" spans="1:10" ht="13.5" thickBot="1">
      <c r="A3" s="70"/>
      <c r="B3" s="71" t="s">
        <v>67</v>
      </c>
      <c r="C3" s="71" t="s">
        <v>28</v>
      </c>
      <c r="D3" s="71" t="s">
        <v>29</v>
      </c>
      <c r="E3" s="71" t="s">
        <v>28</v>
      </c>
      <c r="F3" s="71" t="s">
        <v>30</v>
      </c>
      <c r="G3" s="71" t="s">
        <v>28</v>
      </c>
      <c r="H3" s="71" t="s">
        <v>31</v>
      </c>
      <c r="I3" s="71" t="s">
        <v>28</v>
      </c>
      <c r="J3" s="74" t="s">
        <v>1</v>
      </c>
    </row>
    <row r="4" spans="1:10" ht="13.5" thickBot="1">
      <c r="A4" s="70"/>
      <c r="B4" s="72"/>
      <c r="C4" s="72"/>
      <c r="D4" s="72"/>
      <c r="E4" s="72"/>
      <c r="F4" s="72"/>
      <c r="G4" s="72"/>
      <c r="H4" s="72"/>
      <c r="I4" s="72"/>
      <c r="J4" s="75"/>
    </row>
    <row r="5" spans="1:10" ht="13.5" thickBot="1">
      <c r="A5" s="70"/>
      <c r="B5" s="73"/>
      <c r="C5" s="73"/>
      <c r="D5" s="73"/>
      <c r="E5" s="73"/>
      <c r="F5" s="73"/>
      <c r="G5" s="73"/>
      <c r="H5" s="73"/>
      <c r="I5" s="73"/>
      <c r="J5" s="76"/>
    </row>
    <row r="6" spans="1:10">
      <c r="A6" s="64" t="s">
        <v>3</v>
      </c>
      <c r="B6" s="22" t="s">
        <v>144</v>
      </c>
      <c r="C6" s="22">
        <v>0</v>
      </c>
      <c r="D6" s="22" t="s">
        <v>146</v>
      </c>
      <c r="E6" s="22">
        <v>118</v>
      </c>
      <c r="F6" s="22" t="s">
        <v>148</v>
      </c>
      <c r="G6" s="22">
        <v>20</v>
      </c>
      <c r="H6" s="22" t="s">
        <v>128</v>
      </c>
      <c r="I6" s="22">
        <v>12</v>
      </c>
      <c r="J6" s="66"/>
    </row>
    <row r="7" spans="1:10">
      <c r="A7" s="65"/>
      <c r="B7" s="23" t="s">
        <v>145</v>
      </c>
      <c r="C7" s="23">
        <v>0</v>
      </c>
      <c r="D7" s="23" t="s">
        <v>147</v>
      </c>
      <c r="E7" s="23">
        <v>2</v>
      </c>
      <c r="F7" s="23" t="s">
        <v>149</v>
      </c>
      <c r="G7" s="23">
        <v>1</v>
      </c>
      <c r="H7" s="23" t="s">
        <v>129</v>
      </c>
      <c r="I7" s="23">
        <v>0</v>
      </c>
      <c r="J7" s="67"/>
    </row>
    <row r="8" spans="1:10">
      <c r="A8" s="65"/>
      <c r="B8" s="23" t="s">
        <v>90</v>
      </c>
      <c r="C8" s="23">
        <v>0</v>
      </c>
      <c r="D8" s="23" t="s">
        <v>99</v>
      </c>
      <c r="E8" s="23">
        <v>4</v>
      </c>
      <c r="F8" s="23" t="s">
        <v>111</v>
      </c>
      <c r="G8" s="23">
        <v>1</v>
      </c>
      <c r="H8" s="23" t="s">
        <v>78</v>
      </c>
      <c r="I8" s="23">
        <v>1</v>
      </c>
      <c r="J8" s="67"/>
    </row>
    <row r="9" spans="1:10">
      <c r="A9" s="65"/>
      <c r="B9" s="23" t="s">
        <v>91</v>
      </c>
      <c r="C9" s="23">
        <v>0</v>
      </c>
      <c r="D9" s="23" t="s">
        <v>100</v>
      </c>
      <c r="E9" s="23">
        <v>0</v>
      </c>
      <c r="F9" s="23" t="s">
        <v>112</v>
      </c>
      <c r="G9" s="23">
        <v>0</v>
      </c>
      <c r="H9" s="23" t="s">
        <v>79</v>
      </c>
      <c r="I9" s="23">
        <v>0</v>
      </c>
      <c r="J9" s="67"/>
    </row>
    <row r="10" spans="1:10">
      <c r="A10" s="65"/>
      <c r="B10" s="23" t="s">
        <v>92</v>
      </c>
      <c r="C10" s="23">
        <v>0</v>
      </c>
      <c r="D10" s="23" t="s">
        <v>101</v>
      </c>
      <c r="E10" s="23">
        <v>0</v>
      </c>
      <c r="F10" s="23" t="s">
        <v>113</v>
      </c>
      <c r="G10" s="23">
        <v>0</v>
      </c>
      <c r="H10" s="23" t="s">
        <v>80</v>
      </c>
      <c r="I10" s="23">
        <v>0</v>
      </c>
      <c r="J10" s="67"/>
    </row>
    <row r="11" spans="1:10">
      <c r="A11" s="65"/>
      <c r="B11" s="24" t="s">
        <v>1</v>
      </c>
      <c r="C11" s="24">
        <f>SUM(C6:C10)</f>
        <v>0</v>
      </c>
      <c r="D11" s="24"/>
      <c r="E11" s="24">
        <f>SUM(E6:E10)</f>
        <v>124</v>
      </c>
      <c r="F11" s="24"/>
      <c r="G11" s="24">
        <f>SUM(G6:G10)</f>
        <v>22</v>
      </c>
      <c r="H11" s="24"/>
      <c r="I11" s="25">
        <f>SUM(I6:I10)</f>
        <v>13</v>
      </c>
      <c r="J11" s="26">
        <f>C11+E11+G11+I11</f>
        <v>159</v>
      </c>
    </row>
    <row r="12" spans="1:10">
      <c r="A12" s="65" t="s">
        <v>4</v>
      </c>
      <c r="B12" s="23" t="s">
        <v>150</v>
      </c>
      <c r="C12" s="23">
        <v>0</v>
      </c>
      <c r="D12" s="23" t="s">
        <v>152</v>
      </c>
      <c r="E12" s="23">
        <v>79</v>
      </c>
      <c r="F12" s="23" t="s">
        <v>154</v>
      </c>
      <c r="G12" s="23">
        <v>16</v>
      </c>
      <c r="H12" s="23" t="s">
        <v>130</v>
      </c>
      <c r="I12" s="23">
        <v>15</v>
      </c>
      <c r="J12" s="67"/>
    </row>
    <row r="13" spans="1:10">
      <c r="A13" s="65"/>
      <c r="B13" s="23" t="s">
        <v>151</v>
      </c>
      <c r="C13" s="23">
        <v>0</v>
      </c>
      <c r="D13" s="23" t="s">
        <v>153</v>
      </c>
      <c r="E13" s="23">
        <v>1</v>
      </c>
      <c r="F13" s="23" t="s">
        <v>155</v>
      </c>
      <c r="G13" s="23">
        <v>0</v>
      </c>
      <c r="H13" s="23" t="s">
        <v>131</v>
      </c>
      <c r="I13" s="23">
        <v>0</v>
      </c>
      <c r="J13" s="67"/>
    </row>
    <row r="14" spans="1:10">
      <c r="A14" s="65"/>
      <c r="B14" s="23" t="s">
        <v>93</v>
      </c>
      <c r="C14" s="23">
        <v>0</v>
      </c>
      <c r="D14" s="23" t="s">
        <v>102</v>
      </c>
      <c r="E14" s="23">
        <v>2</v>
      </c>
      <c r="F14" s="23" t="s">
        <v>114</v>
      </c>
      <c r="G14" s="23">
        <v>0</v>
      </c>
      <c r="H14" s="23" t="s">
        <v>81</v>
      </c>
      <c r="I14" s="23">
        <v>0</v>
      </c>
      <c r="J14" s="67"/>
    </row>
    <row r="15" spans="1:10">
      <c r="A15" s="65"/>
      <c r="B15" s="23" t="s">
        <v>94</v>
      </c>
      <c r="C15" s="23">
        <v>0</v>
      </c>
      <c r="D15" s="23" t="s">
        <v>103</v>
      </c>
      <c r="E15" s="23">
        <v>0</v>
      </c>
      <c r="F15" s="23" t="s">
        <v>115</v>
      </c>
      <c r="G15" s="23">
        <v>0</v>
      </c>
      <c r="H15" s="23" t="s">
        <v>82</v>
      </c>
      <c r="I15" s="23">
        <v>0</v>
      </c>
      <c r="J15" s="67"/>
    </row>
    <row r="16" spans="1:10">
      <c r="A16" s="65"/>
      <c r="B16" s="23" t="s">
        <v>95</v>
      </c>
      <c r="C16" s="23">
        <v>0</v>
      </c>
      <c r="D16" s="23" t="s">
        <v>104</v>
      </c>
      <c r="E16" s="23">
        <v>0</v>
      </c>
      <c r="F16" s="23" t="s">
        <v>116</v>
      </c>
      <c r="G16" s="23">
        <v>0</v>
      </c>
      <c r="H16" s="23" t="s">
        <v>83</v>
      </c>
      <c r="I16" s="23">
        <v>0</v>
      </c>
      <c r="J16" s="67"/>
    </row>
    <row r="17" spans="1:10">
      <c r="A17" s="65"/>
      <c r="B17" s="24" t="s">
        <v>1</v>
      </c>
      <c r="C17" s="24">
        <f>SUM(C12:C16)</f>
        <v>0</v>
      </c>
      <c r="D17" s="24"/>
      <c r="E17" s="24">
        <f>SUM(E12:E16)</f>
        <v>82</v>
      </c>
      <c r="F17" s="24"/>
      <c r="G17" s="24">
        <f>SUM(G12:G16)</f>
        <v>16</v>
      </c>
      <c r="H17" s="24"/>
      <c r="I17" s="25">
        <f>SUM(I12:I16)</f>
        <v>15</v>
      </c>
      <c r="J17" s="26">
        <f>C17+E17+G17+I17</f>
        <v>113</v>
      </c>
    </row>
    <row r="18" spans="1:10">
      <c r="A18" s="65" t="s">
        <v>5</v>
      </c>
      <c r="B18" s="23" t="s">
        <v>156</v>
      </c>
      <c r="C18" s="23">
        <v>0</v>
      </c>
      <c r="D18" s="23" t="s">
        <v>158</v>
      </c>
      <c r="E18" s="23">
        <v>34</v>
      </c>
      <c r="F18" s="23" t="s">
        <v>160</v>
      </c>
      <c r="G18" s="23">
        <v>2</v>
      </c>
      <c r="H18" s="23" t="s">
        <v>132</v>
      </c>
      <c r="I18" s="23">
        <v>6</v>
      </c>
      <c r="J18" s="67"/>
    </row>
    <row r="19" spans="1:10">
      <c r="A19" s="65"/>
      <c r="B19" s="23" t="s">
        <v>157</v>
      </c>
      <c r="C19" s="23">
        <v>0</v>
      </c>
      <c r="D19" s="23" t="s">
        <v>159</v>
      </c>
      <c r="E19" s="23">
        <v>0</v>
      </c>
      <c r="F19" s="23" t="s">
        <v>161</v>
      </c>
      <c r="G19" s="23">
        <v>0</v>
      </c>
      <c r="H19" s="23" t="s">
        <v>133</v>
      </c>
      <c r="I19" s="23">
        <v>0</v>
      </c>
      <c r="J19" s="67"/>
    </row>
    <row r="20" spans="1:10">
      <c r="A20" s="65"/>
      <c r="B20" s="23" t="s">
        <v>96</v>
      </c>
      <c r="C20" s="23">
        <v>0</v>
      </c>
      <c r="D20" s="23" t="s">
        <v>105</v>
      </c>
      <c r="E20" s="23">
        <v>0</v>
      </c>
      <c r="F20" s="23" t="s">
        <v>117</v>
      </c>
      <c r="G20" s="23">
        <v>0</v>
      </c>
      <c r="H20" s="23" t="s">
        <v>84</v>
      </c>
      <c r="I20" s="23">
        <v>0</v>
      </c>
      <c r="J20" s="67"/>
    </row>
    <row r="21" spans="1:10">
      <c r="A21" s="65"/>
      <c r="B21" s="23" t="s">
        <v>97</v>
      </c>
      <c r="C21" s="23">
        <v>0</v>
      </c>
      <c r="D21" s="23" t="s">
        <v>106</v>
      </c>
      <c r="E21" s="23">
        <v>0</v>
      </c>
      <c r="F21" s="23" t="s">
        <v>118</v>
      </c>
      <c r="G21" s="23">
        <v>0</v>
      </c>
      <c r="H21" s="23" t="s">
        <v>85</v>
      </c>
      <c r="I21" s="23">
        <v>0</v>
      </c>
      <c r="J21" s="67"/>
    </row>
    <row r="22" spans="1:10">
      <c r="A22" s="65"/>
      <c r="B22" s="23" t="s">
        <v>98</v>
      </c>
      <c r="C22" s="23">
        <v>0</v>
      </c>
      <c r="D22" s="23" t="s">
        <v>107</v>
      </c>
      <c r="E22" s="23">
        <v>0</v>
      </c>
      <c r="F22" s="23" t="s">
        <v>119</v>
      </c>
      <c r="G22" s="23">
        <v>0</v>
      </c>
      <c r="H22" s="23" t="s">
        <v>86</v>
      </c>
      <c r="I22" s="23">
        <v>0</v>
      </c>
      <c r="J22" s="67"/>
    </row>
    <row r="23" spans="1:10">
      <c r="A23" s="65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2</v>
      </c>
      <c r="H23" s="24"/>
      <c r="I23" s="25">
        <f>SUM(I18:I22)</f>
        <v>6</v>
      </c>
      <c r="J23" s="26">
        <f>C23+E23+G23+I23</f>
        <v>42</v>
      </c>
    </row>
    <row r="24" spans="1:10">
      <c r="A24" s="65" t="s">
        <v>6</v>
      </c>
      <c r="B24" s="23" t="s">
        <v>152</v>
      </c>
      <c r="C24" s="23">
        <v>0</v>
      </c>
      <c r="D24" s="23" t="s">
        <v>163</v>
      </c>
      <c r="E24" s="23">
        <v>1</v>
      </c>
      <c r="F24" s="23" t="s">
        <v>165</v>
      </c>
      <c r="G24" s="23">
        <v>0</v>
      </c>
      <c r="H24" s="23" t="s">
        <v>134</v>
      </c>
      <c r="I24" s="23">
        <v>1</v>
      </c>
      <c r="J24" s="67"/>
    </row>
    <row r="25" spans="1:10">
      <c r="A25" s="65"/>
      <c r="B25" s="23" t="s">
        <v>162</v>
      </c>
      <c r="C25" s="23">
        <v>0</v>
      </c>
      <c r="D25" s="23" t="s">
        <v>164</v>
      </c>
      <c r="E25" s="23">
        <v>0</v>
      </c>
      <c r="F25" s="23" t="s">
        <v>166</v>
      </c>
      <c r="G25" s="23">
        <v>0</v>
      </c>
      <c r="H25" s="23" t="s">
        <v>135</v>
      </c>
      <c r="I25" s="23">
        <v>0</v>
      </c>
      <c r="J25" s="67"/>
    </row>
    <row r="26" spans="1:10">
      <c r="A26" s="65"/>
      <c r="B26" s="23" t="s">
        <v>78</v>
      </c>
      <c r="C26" s="23">
        <v>0</v>
      </c>
      <c r="D26" s="23" t="s">
        <v>108</v>
      </c>
      <c r="E26" s="23">
        <v>0</v>
      </c>
      <c r="F26" s="23" t="s">
        <v>120</v>
      </c>
      <c r="G26" s="23">
        <v>0</v>
      </c>
      <c r="H26" s="23" t="s">
        <v>87</v>
      </c>
      <c r="I26" s="23">
        <v>0</v>
      </c>
      <c r="J26" s="67"/>
    </row>
    <row r="27" spans="1:10">
      <c r="A27" s="65"/>
      <c r="B27" s="23" t="s">
        <v>79</v>
      </c>
      <c r="C27" s="23">
        <v>0</v>
      </c>
      <c r="D27" s="23" t="s">
        <v>109</v>
      </c>
      <c r="E27" s="23">
        <v>0</v>
      </c>
      <c r="F27" s="23" t="s">
        <v>121</v>
      </c>
      <c r="G27" s="23">
        <v>0</v>
      </c>
      <c r="H27" s="23" t="s">
        <v>88</v>
      </c>
      <c r="I27" s="23">
        <v>0</v>
      </c>
      <c r="J27" s="67"/>
    </row>
    <row r="28" spans="1:10">
      <c r="A28" s="65"/>
      <c r="B28" s="23" t="s">
        <v>80</v>
      </c>
      <c r="C28" s="23">
        <v>0</v>
      </c>
      <c r="D28" s="23" t="s">
        <v>110</v>
      </c>
      <c r="E28" s="23">
        <v>0</v>
      </c>
      <c r="F28" s="23" t="s">
        <v>122</v>
      </c>
      <c r="G28" s="23">
        <v>0</v>
      </c>
      <c r="H28" s="23" t="s">
        <v>89</v>
      </c>
      <c r="I28" s="23">
        <v>0</v>
      </c>
      <c r="J28" s="67"/>
    </row>
    <row r="29" spans="1:10" ht="13.5" thickBot="1">
      <c r="A29" s="79"/>
      <c r="B29" s="27" t="s">
        <v>1</v>
      </c>
      <c r="C29" s="27">
        <f>SUM(C24:C28)</f>
        <v>0</v>
      </c>
      <c r="D29" s="27"/>
      <c r="E29" s="27">
        <f>SUM(E24:E28)</f>
        <v>1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2</v>
      </c>
    </row>
    <row r="30" spans="1:10" ht="13.5" thickBot="1">
      <c r="A30" s="30" t="s">
        <v>1</v>
      </c>
      <c r="B30" s="31"/>
      <c r="C30" s="32">
        <f>C11+C17+C23+C29</f>
        <v>0</v>
      </c>
      <c r="D30" s="32"/>
      <c r="E30" s="32">
        <f>E11+E17+E23+E29</f>
        <v>241</v>
      </c>
      <c r="F30" s="32"/>
      <c r="G30" s="32">
        <f>G11+G17+G23+G29</f>
        <v>40</v>
      </c>
      <c r="H30" s="32"/>
      <c r="I30" s="32">
        <f>I11+I17+I23+I29</f>
        <v>35</v>
      </c>
      <c r="J30" s="33">
        <f>C30+E30+G30+I30</f>
        <v>316</v>
      </c>
    </row>
    <row r="31" spans="1:10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>
      <c r="A32" s="34" t="s">
        <v>77</v>
      </c>
      <c r="B32" s="35"/>
      <c r="C32" s="35"/>
      <c r="D32" s="35"/>
      <c r="E32" s="35"/>
      <c r="F32" s="35"/>
    </row>
    <row r="33" spans="1:10">
      <c r="A33" s="36">
        <v>43151</v>
      </c>
    </row>
    <row r="34" spans="1:10">
      <c r="A34" s="80" t="s">
        <v>75</v>
      </c>
      <c r="B34" s="80"/>
    </row>
    <row r="35" spans="1:10">
      <c r="G35" s="77" t="s">
        <v>23</v>
      </c>
      <c r="H35" s="78"/>
      <c r="I35" s="78"/>
      <c r="J35" s="78"/>
    </row>
    <row r="36" spans="1:10">
      <c r="G36" s="77" t="s">
        <v>24</v>
      </c>
      <c r="H36" s="78"/>
      <c r="I36" s="78"/>
      <c r="J36" s="78"/>
    </row>
    <row r="39" spans="1:10">
      <c r="A39" s="37"/>
    </row>
  </sheetData>
  <mergeCells count="22">
    <mergeCell ref="G36:J36"/>
    <mergeCell ref="J12:J16"/>
    <mergeCell ref="A24:A29"/>
    <mergeCell ref="J24:J28"/>
    <mergeCell ref="A34:B34"/>
    <mergeCell ref="G35:J35"/>
    <mergeCell ref="A18:A23"/>
    <mergeCell ref="J18:J22"/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topLeftCell="A10" workbookViewId="0">
      <selection activeCell="G24" sqref="G24"/>
    </sheetView>
  </sheetViews>
  <sheetFormatPr defaultRowHeight="1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>
      <c r="A1" s="49" t="s">
        <v>123</v>
      </c>
      <c r="B1" s="50"/>
      <c r="C1" s="50"/>
      <c r="D1" s="50"/>
      <c r="E1" s="50"/>
      <c r="F1" s="50"/>
    </row>
    <row r="2" spans="1:6" ht="12.75" thickBot="1"/>
    <row r="3" spans="1:6">
      <c r="A3" s="81"/>
      <c r="B3" s="55" t="s">
        <v>0</v>
      </c>
      <c r="C3" s="58" t="s">
        <v>7</v>
      </c>
      <c r="D3" s="58"/>
      <c r="E3" s="58"/>
      <c r="F3" s="59" t="s">
        <v>1</v>
      </c>
    </row>
    <row r="4" spans="1:6" ht="12" customHeight="1">
      <c r="A4" s="82"/>
      <c r="B4" s="56"/>
      <c r="C4" s="62" t="s">
        <v>25</v>
      </c>
      <c r="D4" s="62" t="s">
        <v>9</v>
      </c>
      <c r="E4" s="62" t="s">
        <v>10</v>
      </c>
      <c r="F4" s="60"/>
    </row>
    <row r="5" spans="1:6" ht="37.5" customHeight="1" thickBot="1">
      <c r="A5" s="83"/>
      <c r="B5" s="57"/>
      <c r="C5" s="63"/>
      <c r="D5" s="63"/>
      <c r="E5" s="63"/>
      <c r="F5" s="61"/>
    </row>
    <row r="6" spans="1:6">
      <c r="A6" s="51" t="s">
        <v>3</v>
      </c>
      <c r="B6" s="13" t="s">
        <v>128</v>
      </c>
      <c r="C6" s="14">
        <f>4408+2</f>
        <v>4410</v>
      </c>
      <c r="D6" s="14">
        <v>1101</v>
      </c>
      <c r="E6" s="14">
        <v>368</v>
      </c>
      <c r="F6" s="15">
        <f t="shared" ref="F6:F30" si="0">SUM(C6:E6)</f>
        <v>5879</v>
      </c>
    </row>
    <row r="7" spans="1:6">
      <c r="A7" s="52"/>
      <c r="B7" s="16" t="s">
        <v>129</v>
      </c>
      <c r="C7" s="5">
        <v>101</v>
      </c>
      <c r="D7" s="5">
        <v>217</v>
      </c>
      <c r="E7" s="5">
        <v>0</v>
      </c>
      <c r="F7" s="6">
        <f t="shared" si="0"/>
        <v>318</v>
      </c>
    </row>
    <row r="8" spans="1:6">
      <c r="A8" s="52"/>
      <c r="B8" s="16" t="s">
        <v>78</v>
      </c>
      <c r="C8" s="5">
        <v>261</v>
      </c>
      <c r="D8" s="5">
        <v>32</v>
      </c>
      <c r="E8" s="5">
        <v>0</v>
      </c>
      <c r="F8" s="6">
        <f t="shared" si="0"/>
        <v>293</v>
      </c>
    </row>
    <row r="9" spans="1:6">
      <c r="A9" s="52"/>
      <c r="B9" s="16" t="s">
        <v>79</v>
      </c>
      <c r="C9" s="5">
        <v>61</v>
      </c>
      <c r="D9" s="5">
        <v>4</v>
      </c>
      <c r="E9" s="5">
        <v>0</v>
      </c>
      <c r="F9" s="6">
        <f t="shared" si="0"/>
        <v>65</v>
      </c>
    </row>
    <row r="10" spans="1:6">
      <c r="A10" s="52"/>
      <c r="B10" s="16" t="s">
        <v>80</v>
      </c>
      <c r="C10" s="5">
        <v>22</v>
      </c>
      <c r="D10" s="5">
        <v>0</v>
      </c>
      <c r="E10" s="5">
        <v>0</v>
      </c>
      <c r="F10" s="6">
        <f t="shared" si="0"/>
        <v>22</v>
      </c>
    </row>
    <row r="11" spans="1:6">
      <c r="A11" s="52"/>
      <c r="B11" s="17" t="s">
        <v>1</v>
      </c>
      <c r="C11" s="17">
        <f>SUM(C6:C10)</f>
        <v>4855</v>
      </c>
      <c r="D11" s="17">
        <f>SUM(D6:D10)</f>
        <v>1354</v>
      </c>
      <c r="E11" s="17">
        <f>SUM(E6:E10)</f>
        <v>368</v>
      </c>
      <c r="F11" s="18">
        <f t="shared" si="0"/>
        <v>6577</v>
      </c>
    </row>
    <row r="12" spans="1:6">
      <c r="A12" s="52" t="s">
        <v>4</v>
      </c>
      <c r="B12" s="16" t="s">
        <v>130</v>
      </c>
      <c r="C12" s="5">
        <f>4441+38</f>
        <v>4479</v>
      </c>
      <c r="D12" s="5">
        <v>21</v>
      </c>
      <c r="E12" s="5">
        <v>159</v>
      </c>
      <c r="F12" s="6">
        <f t="shared" si="0"/>
        <v>4659</v>
      </c>
    </row>
    <row r="13" spans="1:6">
      <c r="A13" s="52"/>
      <c r="B13" s="16" t="s">
        <v>131</v>
      </c>
      <c r="C13" s="5">
        <v>47</v>
      </c>
      <c r="D13" s="5">
        <v>1</v>
      </c>
      <c r="E13" s="5">
        <v>0</v>
      </c>
      <c r="F13" s="6">
        <f t="shared" si="0"/>
        <v>48</v>
      </c>
    </row>
    <row r="14" spans="1:6">
      <c r="A14" s="52"/>
      <c r="B14" s="16" t="s">
        <v>81</v>
      </c>
      <c r="C14" s="5">
        <v>88</v>
      </c>
      <c r="D14" s="5">
        <v>1</v>
      </c>
      <c r="E14" s="5">
        <v>0</v>
      </c>
      <c r="F14" s="6">
        <f t="shared" si="0"/>
        <v>89</v>
      </c>
    </row>
    <row r="15" spans="1:6">
      <c r="A15" s="52"/>
      <c r="B15" s="16" t="s">
        <v>82</v>
      </c>
      <c r="C15" s="5">
        <v>30</v>
      </c>
      <c r="D15" s="5">
        <v>0</v>
      </c>
      <c r="E15" s="5">
        <v>0</v>
      </c>
      <c r="F15" s="6">
        <f t="shared" si="0"/>
        <v>30</v>
      </c>
    </row>
    <row r="16" spans="1:6">
      <c r="A16" s="52"/>
      <c r="B16" s="16" t="s">
        <v>83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>
      <c r="A17" s="52"/>
      <c r="B17" s="17" t="s">
        <v>1</v>
      </c>
      <c r="C17" s="17">
        <f>SUM(C12:C16)</f>
        <v>4646</v>
      </c>
      <c r="D17" s="17">
        <f>SUM(D12:D16)</f>
        <v>23</v>
      </c>
      <c r="E17" s="17">
        <f>SUM(E12:E16)</f>
        <v>159</v>
      </c>
      <c r="F17" s="18">
        <f t="shared" si="0"/>
        <v>4828</v>
      </c>
    </row>
    <row r="18" spans="1:6">
      <c r="A18" s="52" t="s">
        <v>5</v>
      </c>
      <c r="B18" s="16" t="s">
        <v>132</v>
      </c>
      <c r="C18" s="5">
        <v>44</v>
      </c>
      <c r="D18" s="5">
        <v>5</v>
      </c>
      <c r="E18" s="5">
        <v>52</v>
      </c>
      <c r="F18" s="6">
        <f t="shared" si="0"/>
        <v>101</v>
      </c>
    </row>
    <row r="19" spans="1:6">
      <c r="A19" s="52"/>
      <c r="B19" s="16" t="s">
        <v>133</v>
      </c>
      <c r="C19" s="5">
        <v>3</v>
      </c>
      <c r="D19" s="5">
        <v>0</v>
      </c>
      <c r="E19" s="5">
        <v>0</v>
      </c>
      <c r="F19" s="6">
        <f t="shared" si="0"/>
        <v>3</v>
      </c>
    </row>
    <row r="20" spans="1:6">
      <c r="A20" s="52"/>
      <c r="B20" s="16" t="s">
        <v>84</v>
      </c>
      <c r="C20" s="5">
        <v>7</v>
      </c>
      <c r="D20" s="5">
        <v>0</v>
      </c>
      <c r="E20" s="5">
        <v>0</v>
      </c>
      <c r="F20" s="6">
        <f t="shared" si="0"/>
        <v>7</v>
      </c>
    </row>
    <row r="21" spans="1:6">
      <c r="A21" s="52"/>
      <c r="B21" s="16" t="s">
        <v>85</v>
      </c>
      <c r="C21" s="5">
        <v>3</v>
      </c>
      <c r="D21" s="5">
        <v>0</v>
      </c>
      <c r="E21" s="5">
        <v>0</v>
      </c>
      <c r="F21" s="6">
        <f t="shared" si="0"/>
        <v>3</v>
      </c>
    </row>
    <row r="22" spans="1:6">
      <c r="A22" s="52"/>
      <c r="B22" s="16" t="s">
        <v>86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>
      <c r="A23" s="52"/>
      <c r="B23" s="17" t="s">
        <v>1</v>
      </c>
      <c r="C23" s="17">
        <f>SUM(C18:C22)</f>
        <v>57</v>
      </c>
      <c r="D23" s="17">
        <f>SUM(D18:D22)</f>
        <v>5</v>
      </c>
      <c r="E23" s="17">
        <f>SUM(E18:E22)</f>
        <v>52</v>
      </c>
      <c r="F23" s="18">
        <f t="shared" si="0"/>
        <v>114</v>
      </c>
    </row>
    <row r="24" spans="1:6">
      <c r="A24" s="52" t="s">
        <v>6</v>
      </c>
      <c r="B24" s="16" t="s">
        <v>134</v>
      </c>
      <c r="C24" s="5">
        <v>7</v>
      </c>
      <c r="D24" s="5">
        <v>1</v>
      </c>
      <c r="E24" s="5">
        <v>26</v>
      </c>
      <c r="F24" s="6">
        <f t="shared" si="0"/>
        <v>34</v>
      </c>
    </row>
    <row r="25" spans="1:6">
      <c r="A25" s="52"/>
      <c r="B25" s="16" t="s">
        <v>135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>
      <c r="A26" s="52"/>
      <c r="B26" s="16" t="s">
        <v>87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>
      <c r="A27" s="52"/>
      <c r="B27" s="16" t="s">
        <v>88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>
      <c r="A28" s="52"/>
      <c r="B28" s="16" t="s">
        <v>89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>
      <c r="A29" s="53"/>
      <c r="B29" s="7" t="s">
        <v>1</v>
      </c>
      <c r="C29" s="7">
        <f>SUM(C24:C28)</f>
        <v>9</v>
      </c>
      <c r="D29" s="7">
        <f>SUM(D24:D28)</f>
        <v>1</v>
      </c>
      <c r="E29" s="7">
        <f>SUM(E24:E28)</f>
        <v>26</v>
      </c>
      <c r="F29" s="8">
        <f t="shared" si="0"/>
        <v>36</v>
      </c>
    </row>
    <row r="30" spans="1:6" ht="12.75" thickBot="1">
      <c r="A30" s="12" t="s">
        <v>1</v>
      </c>
      <c r="B30" s="9"/>
      <c r="C30" s="10">
        <f>C11+C17+C23+C29</f>
        <v>9567</v>
      </c>
      <c r="D30" s="10">
        <f>D11+D17+D23+D29</f>
        <v>1383</v>
      </c>
      <c r="E30" s="10">
        <f>E11+E17+E23+E29</f>
        <v>605</v>
      </c>
      <c r="F30" s="11">
        <f t="shared" si="0"/>
        <v>11555</v>
      </c>
    </row>
    <row r="32" spans="1:6">
      <c r="D32" s="42"/>
      <c r="E32" s="42"/>
      <c r="F32" s="42"/>
    </row>
    <row r="33" spans="1:7" ht="24" customHeight="1">
      <c r="A33" s="45" t="s">
        <v>124</v>
      </c>
      <c r="B33" s="46"/>
      <c r="C33" s="46"/>
      <c r="D33" s="46"/>
      <c r="E33" s="46"/>
      <c r="F33" s="46"/>
      <c r="G33" s="42"/>
    </row>
    <row r="34" spans="1:7">
      <c r="A34" s="2">
        <v>43557</v>
      </c>
      <c r="F34" s="42"/>
      <c r="G34" s="42"/>
    </row>
    <row r="35" spans="1:7">
      <c r="A35" s="48" t="s">
        <v>125</v>
      </c>
      <c r="B35" s="48"/>
    </row>
    <row r="36" spans="1:7" ht="12.75" customHeight="1">
      <c r="C36" s="47" t="s">
        <v>23</v>
      </c>
      <c r="D36" s="47"/>
      <c r="E36" s="47"/>
      <c r="F36" s="47"/>
    </row>
    <row r="37" spans="1:7" ht="12.75" customHeight="1">
      <c r="C37" s="47" t="s">
        <v>24</v>
      </c>
      <c r="D37" s="47"/>
      <c r="E37" s="47"/>
      <c r="F37" s="47"/>
    </row>
    <row r="38" spans="1:7">
      <c r="A38" s="4"/>
    </row>
  </sheetData>
  <mergeCells count="16">
    <mergeCell ref="C36:F36"/>
    <mergeCell ref="C37:F37"/>
    <mergeCell ref="A6:A11"/>
    <mergeCell ref="A12:A17"/>
    <mergeCell ref="A18:A23"/>
    <mergeCell ref="A24:A29"/>
    <mergeCell ref="A33:F33"/>
    <mergeCell ref="A35:B35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topLeftCell="B17" zoomScaleSheetLayoutView="100" workbookViewId="0">
      <selection activeCell="H26" sqref="H26"/>
    </sheetView>
  </sheetViews>
  <sheetFormatPr defaultRowHeight="12.75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>
      <c r="A1" s="68" t="s">
        <v>126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3.5" thickBot="1"/>
    <row r="3" spans="1:10" ht="13.5" thickBot="1">
      <c r="A3" s="70"/>
      <c r="B3" s="71" t="s">
        <v>67</v>
      </c>
      <c r="C3" s="71" t="s">
        <v>28</v>
      </c>
      <c r="D3" s="71" t="s">
        <v>29</v>
      </c>
      <c r="E3" s="71" t="s">
        <v>28</v>
      </c>
      <c r="F3" s="71" t="s">
        <v>30</v>
      </c>
      <c r="G3" s="71" t="s">
        <v>28</v>
      </c>
      <c r="H3" s="71" t="s">
        <v>31</v>
      </c>
      <c r="I3" s="71" t="s">
        <v>28</v>
      </c>
      <c r="J3" s="74" t="s">
        <v>1</v>
      </c>
    </row>
    <row r="4" spans="1:10" ht="13.5" thickBot="1">
      <c r="A4" s="70"/>
      <c r="B4" s="72"/>
      <c r="C4" s="72"/>
      <c r="D4" s="72"/>
      <c r="E4" s="72"/>
      <c r="F4" s="72"/>
      <c r="G4" s="72"/>
      <c r="H4" s="72"/>
      <c r="I4" s="72"/>
      <c r="J4" s="75"/>
    </row>
    <row r="5" spans="1:10" ht="13.5" thickBot="1">
      <c r="A5" s="70"/>
      <c r="B5" s="73"/>
      <c r="C5" s="73"/>
      <c r="D5" s="73"/>
      <c r="E5" s="73"/>
      <c r="F5" s="73"/>
      <c r="G5" s="73"/>
      <c r="H5" s="73"/>
      <c r="I5" s="73"/>
      <c r="J5" s="76"/>
    </row>
    <row r="6" spans="1:10">
      <c r="A6" s="64" t="s">
        <v>3</v>
      </c>
      <c r="B6" s="22" t="s">
        <v>144</v>
      </c>
      <c r="C6" s="22">
        <v>1</v>
      </c>
      <c r="D6" s="22" t="s">
        <v>146</v>
      </c>
      <c r="E6" s="22">
        <v>106</v>
      </c>
      <c r="F6" s="22" t="s">
        <v>148</v>
      </c>
      <c r="G6" s="22">
        <v>18</v>
      </c>
      <c r="H6" s="22" t="s">
        <v>128</v>
      </c>
      <c r="I6" s="22">
        <v>13</v>
      </c>
      <c r="J6" s="66"/>
    </row>
    <row r="7" spans="1:10">
      <c r="A7" s="65"/>
      <c r="B7" s="23" t="s">
        <v>145</v>
      </c>
      <c r="C7" s="23">
        <v>0</v>
      </c>
      <c r="D7" s="23" t="s">
        <v>147</v>
      </c>
      <c r="E7" s="23">
        <v>2</v>
      </c>
      <c r="F7" s="23" t="s">
        <v>149</v>
      </c>
      <c r="G7" s="23">
        <v>1</v>
      </c>
      <c r="H7" s="23" t="s">
        <v>129</v>
      </c>
      <c r="I7" s="23">
        <v>0</v>
      </c>
      <c r="J7" s="67"/>
    </row>
    <row r="8" spans="1:10">
      <c r="A8" s="65"/>
      <c r="B8" s="23" t="s">
        <v>90</v>
      </c>
      <c r="C8" s="23">
        <v>0</v>
      </c>
      <c r="D8" s="23" t="s">
        <v>99</v>
      </c>
      <c r="E8" s="23">
        <v>3</v>
      </c>
      <c r="F8" s="23" t="s">
        <v>111</v>
      </c>
      <c r="G8" s="23">
        <v>1</v>
      </c>
      <c r="H8" s="23" t="s">
        <v>78</v>
      </c>
      <c r="I8" s="23">
        <v>1</v>
      </c>
      <c r="J8" s="67"/>
    </row>
    <row r="9" spans="1:10">
      <c r="A9" s="65"/>
      <c r="B9" s="23" t="s">
        <v>91</v>
      </c>
      <c r="C9" s="23">
        <v>0</v>
      </c>
      <c r="D9" s="23" t="s">
        <v>100</v>
      </c>
      <c r="E9" s="23">
        <v>0</v>
      </c>
      <c r="F9" s="23" t="s">
        <v>112</v>
      </c>
      <c r="G9" s="23">
        <v>0</v>
      </c>
      <c r="H9" s="23" t="s">
        <v>79</v>
      </c>
      <c r="I9" s="23">
        <v>0</v>
      </c>
      <c r="J9" s="67"/>
    </row>
    <row r="10" spans="1:10">
      <c r="A10" s="65"/>
      <c r="B10" s="23" t="s">
        <v>92</v>
      </c>
      <c r="C10" s="23">
        <v>0</v>
      </c>
      <c r="D10" s="23" t="s">
        <v>101</v>
      </c>
      <c r="E10" s="23">
        <v>0</v>
      </c>
      <c r="F10" s="23" t="s">
        <v>113</v>
      </c>
      <c r="G10" s="23">
        <v>0</v>
      </c>
      <c r="H10" s="23" t="s">
        <v>80</v>
      </c>
      <c r="I10" s="23">
        <v>0</v>
      </c>
      <c r="J10" s="67"/>
    </row>
    <row r="11" spans="1:10">
      <c r="A11" s="65"/>
      <c r="B11" s="24" t="s">
        <v>1</v>
      </c>
      <c r="C11" s="24">
        <f>SUM(C6:C10)</f>
        <v>1</v>
      </c>
      <c r="D11" s="24"/>
      <c r="E11" s="24">
        <f>SUM(E6:E10)</f>
        <v>111</v>
      </c>
      <c r="F11" s="24"/>
      <c r="G11" s="24">
        <f>SUM(G6:G10)</f>
        <v>20</v>
      </c>
      <c r="H11" s="24"/>
      <c r="I11" s="25">
        <f>SUM(I6:I10)</f>
        <v>14</v>
      </c>
      <c r="J11" s="26">
        <f>C11+E11+G11+I11</f>
        <v>146</v>
      </c>
    </row>
    <row r="12" spans="1:10">
      <c r="A12" s="65" t="s">
        <v>4</v>
      </c>
      <c r="B12" s="23" t="s">
        <v>150</v>
      </c>
      <c r="C12" s="23">
        <v>0</v>
      </c>
      <c r="D12" s="23" t="s">
        <v>152</v>
      </c>
      <c r="E12" s="23">
        <v>67</v>
      </c>
      <c r="F12" s="23" t="s">
        <v>154</v>
      </c>
      <c r="G12" s="23">
        <v>13</v>
      </c>
      <c r="H12" s="23" t="s">
        <v>130</v>
      </c>
      <c r="I12" s="23">
        <v>17</v>
      </c>
      <c r="J12" s="67"/>
    </row>
    <row r="13" spans="1:10">
      <c r="A13" s="65"/>
      <c r="B13" s="23" t="s">
        <v>151</v>
      </c>
      <c r="C13" s="23">
        <v>0</v>
      </c>
      <c r="D13" s="23" t="s">
        <v>153</v>
      </c>
      <c r="E13" s="23">
        <v>2</v>
      </c>
      <c r="F13" s="23" t="s">
        <v>155</v>
      </c>
      <c r="G13" s="23">
        <v>0</v>
      </c>
      <c r="H13" s="23" t="s">
        <v>131</v>
      </c>
      <c r="I13" s="23">
        <v>0</v>
      </c>
      <c r="J13" s="67"/>
    </row>
    <row r="14" spans="1:10">
      <c r="A14" s="65"/>
      <c r="B14" s="23" t="s">
        <v>93</v>
      </c>
      <c r="C14" s="23">
        <v>0</v>
      </c>
      <c r="D14" s="23" t="s">
        <v>102</v>
      </c>
      <c r="E14" s="23">
        <v>2</v>
      </c>
      <c r="F14" s="23" t="s">
        <v>114</v>
      </c>
      <c r="G14" s="23">
        <v>0</v>
      </c>
      <c r="H14" s="23" t="s">
        <v>81</v>
      </c>
      <c r="I14" s="23">
        <v>0</v>
      </c>
      <c r="J14" s="67"/>
    </row>
    <row r="15" spans="1:10">
      <c r="A15" s="65"/>
      <c r="B15" s="23" t="s">
        <v>94</v>
      </c>
      <c r="C15" s="23">
        <v>0</v>
      </c>
      <c r="D15" s="23" t="s">
        <v>103</v>
      </c>
      <c r="E15" s="23">
        <v>0</v>
      </c>
      <c r="F15" s="23" t="s">
        <v>115</v>
      </c>
      <c r="G15" s="23">
        <v>0</v>
      </c>
      <c r="H15" s="23" t="s">
        <v>82</v>
      </c>
      <c r="I15" s="23">
        <v>0</v>
      </c>
      <c r="J15" s="67"/>
    </row>
    <row r="16" spans="1:10">
      <c r="A16" s="65"/>
      <c r="B16" s="23" t="s">
        <v>95</v>
      </c>
      <c r="C16" s="23">
        <v>0</v>
      </c>
      <c r="D16" s="23" t="s">
        <v>104</v>
      </c>
      <c r="E16" s="23">
        <v>0</v>
      </c>
      <c r="F16" s="23" t="s">
        <v>116</v>
      </c>
      <c r="G16" s="23">
        <v>0</v>
      </c>
      <c r="H16" s="23" t="s">
        <v>83</v>
      </c>
      <c r="I16" s="23">
        <v>0</v>
      </c>
      <c r="J16" s="67"/>
    </row>
    <row r="17" spans="1:10">
      <c r="A17" s="65"/>
      <c r="B17" s="24" t="s">
        <v>1</v>
      </c>
      <c r="C17" s="24">
        <f>SUM(C12:C16)</f>
        <v>0</v>
      </c>
      <c r="D17" s="24"/>
      <c r="E17" s="24">
        <f>SUM(E12:E16)</f>
        <v>71</v>
      </c>
      <c r="F17" s="24"/>
      <c r="G17" s="24">
        <f>SUM(G12:G16)</f>
        <v>13</v>
      </c>
      <c r="H17" s="24"/>
      <c r="I17" s="25">
        <f>SUM(I12:I16)</f>
        <v>17</v>
      </c>
      <c r="J17" s="26">
        <f>C17+E17+G17+I17</f>
        <v>101</v>
      </c>
    </row>
    <row r="18" spans="1:10">
      <c r="A18" s="65" t="s">
        <v>5</v>
      </c>
      <c r="B18" s="23" t="s">
        <v>156</v>
      </c>
      <c r="C18" s="23">
        <v>0</v>
      </c>
      <c r="D18" s="23" t="s">
        <v>158</v>
      </c>
      <c r="E18" s="23">
        <v>34</v>
      </c>
      <c r="F18" s="23" t="s">
        <v>160</v>
      </c>
      <c r="G18" s="23">
        <v>3</v>
      </c>
      <c r="H18" s="23" t="s">
        <v>132</v>
      </c>
      <c r="I18" s="23">
        <v>3</v>
      </c>
      <c r="J18" s="67"/>
    </row>
    <row r="19" spans="1:10">
      <c r="A19" s="65"/>
      <c r="B19" s="23" t="s">
        <v>157</v>
      </c>
      <c r="C19" s="23">
        <v>0</v>
      </c>
      <c r="D19" s="23" t="s">
        <v>159</v>
      </c>
      <c r="E19" s="23">
        <v>0</v>
      </c>
      <c r="F19" s="23" t="s">
        <v>161</v>
      </c>
      <c r="G19" s="23">
        <v>0</v>
      </c>
      <c r="H19" s="23" t="s">
        <v>133</v>
      </c>
      <c r="I19" s="23">
        <v>0</v>
      </c>
      <c r="J19" s="67"/>
    </row>
    <row r="20" spans="1:10">
      <c r="A20" s="65"/>
      <c r="B20" s="23" t="s">
        <v>96</v>
      </c>
      <c r="C20" s="23">
        <v>0</v>
      </c>
      <c r="D20" s="23" t="s">
        <v>105</v>
      </c>
      <c r="E20" s="23">
        <v>0</v>
      </c>
      <c r="F20" s="23" t="s">
        <v>117</v>
      </c>
      <c r="G20" s="23">
        <v>0</v>
      </c>
      <c r="H20" s="23" t="s">
        <v>84</v>
      </c>
      <c r="I20" s="23">
        <v>0</v>
      </c>
      <c r="J20" s="67"/>
    </row>
    <row r="21" spans="1:10">
      <c r="A21" s="65"/>
      <c r="B21" s="23" t="s">
        <v>97</v>
      </c>
      <c r="C21" s="23">
        <v>0</v>
      </c>
      <c r="D21" s="23" t="s">
        <v>106</v>
      </c>
      <c r="E21" s="23">
        <v>0</v>
      </c>
      <c r="F21" s="23" t="s">
        <v>118</v>
      </c>
      <c r="G21" s="23">
        <v>0</v>
      </c>
      <c r="H21" s="23" t="s">
        <v>85</v>
      </c>
      <c r="I21" s="23">
        <v>0</v>
      </c>
      <c r="J21" s="67"/>
    </row>
    <row r="22" spans="1:10">
      <c r="A22" s="65"/>
      <c r="B22" s="23" t="s">
        <v>98</v>
      </c>
      <c r="C22" s="23">
        <v>0</v>
      </c>
      <c r="D22" s="23" t="s">
        <v>107</v>
      </c>
      <c r="E22" s="23">
        <v>0</v>
      </c>
      <c r="F22" s="23" t="s">
        <v>119</v>
      </c>
      <c r="G22" s="23">
        <v>0</v>
      </c>
      <c r="H22" s="23" t="s">
        <v>86</v>
      </c>
      <c r="I22" s="23">
        <v>0</v>
      </c>
      <c r="J22" s="67"/>
    </row>
    <row r="23" spans="1:10">
      <c r="A23" s="65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3</v>
      </c>
      <c r="H23" s="24"/>
      <c r="I23" s="25">
        <f>SUM(I18:I22)</f>
        <v>3</v>
      </c>
      <c r="J23" s="26">
        <f>C23+E23+G23+I23</f>
        <v>40</v>
      </c>
    </row>
    <row r="24" spans="1:10">
      <c r="A24" s="65" t="s">
        <v>6</v>
      </c>
      <c r="B24" s="23" t="s">
        <v>152</v>
      </c>
      <c r="C24" s="23">
        <v>0</v>
      </c>
      <c r="D24" s="23" t="s">
        <v>163</v>
      </c>
      <c r="E24" s="23">
        <v>0</v>
      </c>
      <c r="F24" s="23" t="s">
        <v>165</v>
      </c>
      <c r="G24" s="23">
        <v>0</v>
      </c>
      <c r="H24" s="23" t="s">
        <v>134</v>
      </c>
      <c r="I24" s="23">
        <v>2</v>
      </c>
      <c r="J24" s="67"/>
    </row>
    <row r="25" spans="1:10">
      <c r="A25" s="65"/>
      <c r="B25" s="23" t="s">
        <v>162</v>
      </c>
      <c r="C25" s="23">
        <v>0</v>
      </c>
      <c r="D25" s="23" t="s">
        <v>164</v>
      </c>
      <c r="E25" s="23">
        <v>0</v>
      </c>
      <c r="F25" s="23" t="s">
        <v>166</v>
      </c>
      <c r="G25" s="23">
        <v>0</v>
      </c>
      <c r="H25" s="23" t="s">
        <v>135</v>
      </c>
      <c r="I25" s="23">
        <v>0</v>
      </c>
      <c r="J25" s="67"/>
    </row>
    <row r="26" spans="1:10">
      <c r="A26" s="65"/>
      <c r="B26" s="23" t="s">
        <v>78</v>
      </c>
      <c r="C26" s="23">
        <v>0</v>
      </c>
      <c r="D26" s="23" t="s">
        <v>108</v>
      </c>
      <c r="E26" s="23">
        <v>0</v>
      </c>
      <c r="F26" s="23" t="s">
        <v>120</v>
      </c>
      <c r="G26" s="23">
        <v>0</v>
      </c>
      <c r="H26" s="23" t="s">
        <v>87</v>
      </c>
      <c r="I26" s="23">
        <v>0</v>
      </c>
      <c r="J26" s="67"/>
    </row>
    <row r="27" spans="1:10">
      <c r="A27" s="65"/>
      <c r="B27" s="23" t="s">
        <v>79</v>
      </c>
      <c r="C27" s="23">
        <v>0</v>
      </c>
      <c r="D27" s="23" t="s">
        <v>109</v>
      </c>
      <c r="E27" s="23">
        <v>0</v>
      </c>
      <c r="F27" s="23" t="s">
        <v>121</v>
      </c>
      <c r="G27" s="23">
        <v>0</v>
      </c>
      <c r="H27" s="23" t="s">
        <v>88</v>
      </c>
      <c r="I27" s="23">
        <v>0</v>
      </c>
      <c r="J27" s="67"/>
    </row>
    <row r="28" spans="1:10">
      <c r="A28" s="65"/>
      <c r="B28" s="23" t="s">
        <v>80</v>
      </c>
      <c r="C28" s="23">
        <v>0</v>
      </c>
      <c r="D28" s="23" t="s">
        <v>110</v>
      </c>
      <c r="E28" s="23">
        <v>0</v>
      </c>
      <c r="F28" s="23" t="s">
        <v>122</v>
      </c>
      <c r="G28" s="23">
        <v>0</v>
      </c>
      <c r="H28" s="23" t="s">
        <v>89</v>
      </c>
      <c r="I28" s="23">
        <v>0</v>
      </c>
      <c r="J28" s="67"/>
    </row>
    <row r="29" spans="1:10" ht="13.5" thickBot="1">
      <c r="A29" s="79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2</v>
      </c>
      <c r="J29" s="29">
        <f>C29+E29+G29+I29</f>
        <v>2</v>
      </c>
    </row>
    <row r="30" spans="1:10" ht="13.5" thickBot="1">
      <c r="A30" s="30" t="s">
        <v>1</v>
      </c>
      <c r="B30" s="31"/>
      <c r="C30" s="32">
        <f>C11+C17+C23+C29</f>
        <v>1</v>
      </c>
      <c r="D30" s="32"/>
      <c r="E30" s="32">
        <f>E11+E17+E23+E29</f>
        <v>216</v>
      </c>
      <c r="F30" s="32"/>
      <c r="G30" s="32">
        <f>G11+G17+G23+G29</f>
        <v>36</v>
      </c>
      <c r="H30" s="32"/>
      <c r="I30" s="32">
        <f>I11+I17+I23+I29</f>
        <v>36</v>
      </c>
      <c r="J30" s="33">
        <f>C30+E30+G30+I30</f>
        <v>289</v>
      </c>
    </row>
    <row r="31" spans="1:10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>
      <c r="A32" s="34" t="s">
        <v>127</v>
      </c>
      <c r="B32" s="35"/>
      <c r="C32" s="35"/>
      <c r="D32" s="35"/>
      <c r="E32" s="35"/>
      <c r="F32" s="35"/>
    </row>
    <row r="33" spans="1:10">
      <c r="A33" s="36">
        <v>43557</v>
      </c>
    </row>
    <row r="34" spans="1:10">
      <c r="A34" s="80" t="s">
        <v>125</v>
      </c>
      <c r="B34" s="80"/>
    </row>
    <row r="35" spans="1:10">
      <c r="G35" s="77" t="s">
        <v>23</v>
      </c>
      <c r="H35" s="78"/>
      <c r="I35" s="78"/>
      <c r="J35" s="78"/>
    </row>
    <row r="36" spans="1:10">
      <c r="G36" s="77" t="s">
        <v>24</v>
      </c>
      <c r="H36" s="78"/>
      <c r="I36" s="78"/>
      <c r="J36" s="78"/>
    </row>
    <row r="39" spans="1:10">
      <c r="A39" s="37"/>
    </row>
  </sheetData>
  <mergeCells count="22">
    <mergeCell ref="G36:J36"/>
    <mergeCell ref="J12:J16"/>
    <mergeCell ref="A24:A29"/>
    <mergeCell ref="J24:J28"/>
    <mergeCell ref="A34:B34"/>
    <mergeCell ref="G35:J35"/>
    <mergeCell ref="A18:A23"/>
    <mergeCell ref="J18:J22"/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24" sqref="B24:B28"/>
    </sheetView>
  </sheetViews>
  <sheetFormatPr defaultRowHeight="1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>
      <c r="A1" s="49" t="s">
        <v>188</v>
      </c>
      <c r="B1" s="50"/>
      <c r="C1" s="50"/>
      <c r="D1" s="50"/>
      <c r="E1" s="50"/>
      <c r="F1" s="50"/>
    </row>
    <row r="2" spans="1:6" ht="12.75" thickBot="1"/>
    <row r="3" spans="1:6">
      <c r="A3" s="81"/>
      <c r="B3" s="55" t="s">
        <v>0</v>
      </c>
      <c r="C3" s="58" t="s">
        <v>7</v>
      </c>
      <c r="D3" s="58"/>
      <c r="E3" s="58"/>
      <c r="F3" s="59" t="s">
        <v>1</v>
      </c>
    </row>
    <row r="4" spans="1:6" ht="12" customHeight="1">
      <c r="A4" s="82"/>
      <c r="B4" s="56"/>
      <c r="C4" s="62" t="s">
        <v>25</v>
      </c>
      <c r="D4" s="62" t="s">
        <v>9</v>
      </c>
      <c r="E4" s="62" t="s">
        <v>10</v>
      </c>
      <c r="F4" s="60"/>
    </row>
    <row r="5" spans="1:6" ht="37.5" customHeight="1" thickBot="1">
      <c r="A5" s="83"/>
      <c r="B5" s="57"/>
      <c r="C5" s="63"/>
      <c r="D5" s="63"/>
      <c r="E5" s="63"/>
      <c r="F5" s="61"/>
    </row>
    <row r="6" spans="1:6">
      <c r="A6" s="51" t="s">
        <v>3</v>
      </c>
      <c r="B6" s="13" t="s">
        <v>193</v>
      </c>
      <c r="C6" s="14">
        <f>5046+2</f>
        <v>5048</v>
      </c>
      <c r="D6" s="14">
        <v>1210</v>
      </c>
      <c r="E6" s="14">
        <v>360</v>
      </c>
      <c r="F6" s="15">
        <f t="shared" ref="F6:F30" si="0">SUM(C6:E6)</f>
        <v>6618</v>
      </c>
    </row>
    <row r="7" spans="1:6">
      <c r="A7" s="52"/>
      <c r="B7" s="16" t="s">
        <v>194</v>
      </c>
      <c r="C7" s="5">
        <v>119</v>
      </c>
      <c r="D7" s="5">
        <v>246</v>
      </c>
      <c r="E7" s="5">
        <v>0</v>
      </c>
      <c r="F7" s="6">
        <f t="shared" si="0"/>
        <v>365</v>
      </c>
    </row>
    <row r="8" spans="1:6">
      <c r="A8" s="52"/>
      <c r="B8" s="16" t="s">
        <v>205</v>
      </c>
      <c r="C8" s="5">
        <v>311</v>
      </c>
      <c r="D8" s="5">
        <v>37</v>
      </c>
      <c r="E8" s="5">
        <v>0</v>
      </c>
      <c r="F8" s="6">
        <f t="shared" si="0"/>
        <v>348</v>
      </c>
    </row>
    <row r="9" spans="1:6">
      <c r="A9" s="52"/>
      <c r="B9" s="16" t="s">
        <v>207</v>
      </c>
      <c r="C9" s="5">
        <v>72</v>
      </c>
      <c r="D9" s="5">
        <v>4</v>
      </c>
      <c r="E9" s="5">
        <v>0</v>
      </c>
      <c r="F9" s="6">
        <f t="shared" si="0"/>
        <v>76</v>
      </c>
    </row>
    <row r="10" spans="1:6">
      <c r="A10" s="52"/>
      <c r="B10" s="16" t="s">
        <v>206</v>
      </c>
      <c r="C10" s="5">
        <v>24</v>
      </c>
      <c r="D10" s="5">
        <v>0</v>
      </c>
      <c r="E10" s="5">
        <v>0</v>
      </c>
      <c r="F10" s="6">
        <f t="shared" si="0"/>
        <v>24</v>
      </c>
    </row>
    <row r="11" spans="1:6">
      <c r="A11" s="52"/>
      <c r="B11" s="17" t="s">
        <v>1</v>
      </c>
      <c r="C11" s="17">
        <f>SUM(C6:C10)</f>
        <v>5574</v>
      </c>
      <c r="D11" s="17">
        <f>SUM(D6:D10)</f>
        <v>1497</v>
      </c>
      <c r="E11" s="17">
        <f>SUM(E6:E10)</f>
        <v>360</v>
      </c>
      <c r="F11" s="18">
        <f t="shared" si="0"/>
        <v>7431</v>
      </c>
    </row>
    <row r="12" spans="1:6">
      <c r="A12" s="52" t="s">
        <v>4</v>
      </c>
      <c r="B12" s="16" t="s">
        <v>195</v>
      </c>
      <c r="C12" s="5">
        <f>4278+35</f>
        <v>4313</v>
      </c>
      <c r="D12" s="5">
        <v>17</v>
      </c>
      <c r="E12" s="5">
        <v>153</v>
      </c>
      <c r="F12" s="6">
        <f t="shared" si="0"/>
        <v>4483</v>
      </c>
    </row>
    <row r="13" spans="1:6">
      <c r="A13" s="52"/>
      <c r="B13" s="16" t="s">
        <v>196</v>
      </c>
      <c r="C13" s="5">
        <v>50</v>
      </c>
      <c r="D13" s="5">
        <v>0</v>
      </c>
      <c r="E13" s="5">
        <v>0</v>
      </c>
      <c r="F13" s="6">
        <f t="shared" si="0"/>
        <v>50</v>
      </c>
    </row>
    <row r="14" spans="1:6">
      <c r="A14" s="52"/>
      <c r="B14" s="16" t="s">
        <v>197</v>
      </c>
      <c r="C14" s="5">
        <v>99</v>
      </c>
      <c r="D14" s="5">
        <v>0</v>
      </c>
      <c r="E14" s="5">
        <v>0</v>
      </c>
      <c r="F14" s="6">
        <f t="shared" si="0"/>
        <v>99</v>
      </c>
    </row>
    <row r="15" spans="1:6">
      <c r="A15" s="52"/>
      <c r="B15" s="16" t="s">
        <v>208</v>
      </c>
      <c r="C15" s="5">
        <v>33</v>
      </c>
      <c r="D15" s="5">
        <v>0</v>
      </c>
      <c r="E15" s="5">
        <v>0</v>
      </c>
      <c r="F15" s="6">
        <f t="shared" si="0"/>
        <v>33</v>
      </c>
    </row>
    <row r="16" spans="1:6">
      <c r="A16" s="52"/>
      <c r="B16" s="16" t="s">
        <v>209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>
      <c r="A17" s="52"/>
      <c r="B17" s="17" t="s">
        <v>1</v>
      </c>
      <c r="C17" s="17">
        <f>SUM(C12:C16)</f>
        <v>4497</v>
      </c>
      <c r="D17" s="17">
        <f>SUM(D12:D16)</f>
        <v>17</v>
      </c>
      <c r="E17" s="17">
        <f>SUM(E12:E16)</f>
        <v>153</v>
      </c>
      <c r="F17" s="18">
        <f t="shared" si="0"/>
        <v>4667</v>
      </c>
    </row>
    <row r="18" spans="1:6">
      <c r="A18" s="52" t="s">
        <v>5</v>
      </c>
      <c r="B18" s="16" t="s">
        <v>198</v>
      </c>
      <c r="C18" s="5">
        <v>35</v>
      </c>
      <c r="D18" s="5">
        <v>6</v>
      </c>
      <c r="E18" s="5">
        <v>55</v>
      </c>
      <c r="F18" s="6">
        <f t="shared" si="0"/>
        <v>96</v>
      </c>
    </row>
    <row r="19" spans="1:6">
      <c r="A19" s="52"/>
      <c r="B19" s="16" t="s">
        <v>199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>
      <c r="A20" s="52"/>
      <c r="B20" s="16" t="s">
        <v>210</v>
      </c>
      <c r="C20" s="5">
        <v>3</v>
      </c>
      <c r="D20" s="5">
        <v>0</v>
      </c>
      <c r="E20" s="5">
        <v>0</v>
      </c>
      <c r="F20" s="6">
        <f t="shared" si="0"/>
        <v>3</v>
      </c>
    </row>
    <row r="21" spans="1:6">
      <c r="A21" s="52"/>
      <c r="B21" s="16" t="s">
        <v>211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>
      <c r="A22" s="52"/>
      <c r="B22" s="16" t="s">
        <v>212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>
      <c r="A23" s="52"/>
      <c r="B23" s="17" t="s">
        <v>1</v>
      </c>
      <c r="C23" s="17">
        <f>SUM(C18:C22)</f>
        <v>42</v>
      </c>
      <c r="D23" s="17">
        <f>SUM(D18:D22)</f>
        <v>6</v>
      </c>
      <c r="E23" s="17">
        <f>SUM(E18:E22)</f>
        <v>55</v>
      </c>
      <c r="F23" s="18">
        <f t="shared" si="0"/>
        <v>103</v>
      </c>
    </row>
    <row r="24" spans="1:6">
      <c r="A24" s="52" t="s">
        <v>6</v>
      </c>
      <c r="B24" s="16" t="s">
        <v>200</v>
      </c>
      <c r="C24" s="5">
        <v>8</v>
      </c>
      <c r="D24" s="5">
        <v>0</v>
      </c>
      <c r="E24" s="5">
        <v>25</v>
      </c>
      <c r="F24" s="6">
        <f t="shared" si="0"/>
        <v>33</v>
      </c>
    </row>
    <row r="25" spans="1:6">
      <c r="A25" s="52"/>
      <c r="B25" s="16" t="s">
        <v>201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>
      <c r="A26" s="52"/>
      <c r="B26" s="16" t="s">
        <v>202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>
      <c r="A27" s="52"/>
      <c r="B27" s="16" t="s">
        <v>203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>
      <c r="A28" s="52"/>
      <c r="B28" s="16" t="s">
        <v>204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>
      <c r="A29" s="53"/>
      <c r="B29" s="7" t="s">
        <v>1</v>
      </c>
      <c r="C29" s="7">
        <f>SUM(C24:C28)</f>
        <v>10</v>
      </c>
      <c r="D29" s="7">
        <f>SUM(D24:D28)</f>
        <v>0</v>
      </c>
      <c r="E29" s="7">
        <f>SUM(E24:E28)</f>
        <v>25</v>
      </c>
      <c r="F29" s="8">
        <f t="shared" si="0"/>
        <v>35</v>
      </c>
    </row>
    <row r="30" spans="1:6" ht="12.75" thickBot="1">
      <c r="A30" s="12" t="s">
        <v>1</v>
      </c>
      <c r="B30" s="9"/>
      <c r="C30" s="10">
        <f>C11+C17+C23+C29</f>
        <v>10123</v>
      </c>
      <c r="D30" s="10">
        <f>D11+D17+D23+D29</f>
        <v>1520</v>
      </c>
      <c r="E30" s="10">
        <f>E11+E17+E23+E29</f>
        <v>593</v>
      </c>
      <c r="F30" s="11">
        <f t="shared" si="0"/>
        <v>12236</v>
      </c>
    </row>
    <row r="32" spans="1:6">
      <c r="D32" s="43"/>
      <c r="E32" s="43"/>
      <c r="F32" s="43"/>
    </row>
    <row r="33" spans="1:7" ht="24" customHeight="1">
      <c r="A33" s="45" t="s">
        <v>189</v>
      </c>
      <c r="B33" s="46"/>
      <c r="C33" s="46"/>
      <c r="D33" s="46"/>
      <c r="E33" s="46"/>
      <c r="F33" s="46"/>
      <c r="G33" s="43"/>
    </row>
    <row r="34" spans="1:7">
      <c r="A34" s="2">
        <v>43882</v>
      </c>
      <c r="F34" s="43"/>
      <c r="G34" s="43"/>
    </row>
    <row r="35" spans="1:7">
      <c r="A35" s="48" t="s">
        <v>190</v>
      </c>
      <c r="B35" s="48"/>
    </row>
    <row r="36" spans="1:7" ht="12.75" customHeight="1">
      <c r="C36" s="47" t="s">
        <v>23</v>
      </c>
      <c r="D36" s="47"/>
      <c r="E36" s="47"/>
      <c r="F36" s="47"/>
    </row>
    <row r="37" spans="1:7" ht="12.75" customHeight="1">
      <c r="C37" s="47" t="s">
        <v>24</v>
      </c>
      <c r="D37" s="47"/>
      <c r="E37" s="47"/>
      <c r="F37" s="47"/>
    </row>
    <row r="38" spans="1:7">
      <c r="A38" s="4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C36:F36"/>
    <mergeCell ref="C37:F37"/>
    <mergeCell ref="A6:A11"/>
    <mergeCell ref="A12:A17"/>
    <mergeCell ref="A18:A23"/>
    <mergeCell ref="A24:A29"/>
    <mergeCell ref="A33:F33"/>
    <mergeCell ref="A35:B3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122015</vt:lpstr>
      <vt:lpstr>ΑΝΚ122015</vt:lpstr>
      <vt:lpstr>122016 </vt:lpstr>
      <vt:lpstr>ΑΝΚ122016</vt:lpstr>
      <vt:lpstr>122017</vt:lpstr>
      <vt:lpstr>ΑΝΚ122017</vt:lpstr>
      <vt:lpstr>122018</vt:lpstr>
      <vt:lpstr>ΑΝΚ122018</vt:lpstr>
      <vt:lpstr>122019</vt:lpstr>
      <vt:lpstr>ΑΝΚ122019</vt:lpstr>
      <vt:lpstr>122020</vt:lpstr>
      <vt:lpstr>ΑΝΚ122020</vt:lpstr>
      <vt:lpstr>ΑΝΚ122015!Print_Area</vt:lpstr>
      <vt:lpstr>ΑΝΚ122016!Print_Area</vt:lpstr>
      <vt:lpstr>ΑΝΚ122017!Print_Area</vt:lpstr>
      <vt:lpstr>ΑΝΚ122018!Print_Area</vt:lpstr>
      <vt:lpstr>ΑΝΚ122019!Print_Area</vt:lpstr>
      <vt:lpstr>ΑΝΚ122020!Print_Area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mailia</cp:lastModifiedBy>
  <cp:lastPrinted>2021-12-22T07:54:50Z</cp:lastPrinted>
  <dcterms:created xsi:type="dcterms:W3CDTF">2001-06-20T08:02:38Z</dcterms:created>
  <dcterms:modified xsi:type="dcterms:W3CDTF">2021-12-22T07:55:53Z</dcterms:modified>
</cp:coreProperties>
</file>