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2021 Αριθμ. Ατυχ. Table" sheetId="1" r:id="rId1"/>
    <sheet name="2021 Chart - Ανά Οικ. Δραστ." sheetId="2" r:id="rId2"/>
    <sheet name="Values of Chart-Table" sheetId="3" r:id="rId3"/>
    <sheet name="2021 Graph - Ανά Αιτία " sheetId="4" r:id="rId4"/>
    <sheet name="Values of Graph-Table" sheetId="5" r:id="rId5"/>
  </sheets>
  <externalReferences>
    <externalReference r:id="rId8"/>
    <externalReference r:id="rId9"/>
  </externalReferences>
  <definedNames>
    <definedName name="_xlnm.Print_Area" localSheetId="0">'2021 Αριθμ. Ατυχ. Table'!$A$3:$O$117</definedName>
    <definedName name="_xlnm.Print_Area" localSheetId="2">'Values of Chart-Table'!$A$3:$D$25</definedName>
    <definedName name="_xlnm.Print_Titles" localSheetId="0">'2021 Αριθμ. Ατυχ. Table'!$3:$4</definedName>
    <definedName name="_xlnm.Print_Titles" localSheetId="2">'Values of Chart-Table'!$3:$3</definedName>
  </definedNames>
  <calcPr fullCalcOnLoad="1"/>
</workbook>
</file>

<file path=xl/sharedStrings.xml><?xml version="1.0" encoding="utf-8"?>
<sst xmlns="http://schemas.openxmlformats.org/spreadsheetml/2006/main" count="166" uniqueCount="158">
  <si>
    <t xml:space="preserve">Μηχανήματα / Εξοπλισμός </t>
  </si>
  <si>
    <t>Μέσα Μεταφοράς</t>
  </si>
  <si>
    <t>Υλικά/ Ουσίες</t>
  </si>
  <si>
    <t>Άλλα Αίτια</t>
  </si>
  <si>
    <t>ΣΥΝΟΛΟ</t>
  </si>
  <si>
    <t>ΑΙΤΙΑ</t>
  </si>
  <si>
    <t>ΑΡΙΘΜΟΣ ΑΤΥΧ.</t>
  </si>
  <si>
    <t>ΠΟΣΟΣΤΟ</t>
  </si>
  <si>
    <t>Κτήρια / Εγκαταστάσεις</t>
  </si>
  <si>
    <t>ΑΤΥΧΗΜΑΤΑ  2021 - ΑΝΑΛΥΣΗ ΚΑΤΑ ΑΙΤΙΑ</t>
  </si>
  <si>
    <t>ΓΝΩΣΤΟΠΟΙΗΘΕΝΤΑ ΑΤΥΧΗΜΑΤΑ ΣΕ ΕΡΓΟΔΟΤΟΥΜΕΝΑ ΠΡΟΣΩΠΑ ΚΑΤΑ ΤΗ ΔΙΑΡΚΕΙΑ ΤΗΣ ΕΡΓΑΣΙΑΣ
ΚΑΤΑ ΤΗΝ ΠΕΡΙΟΔΟ ΑΠΟ 01/01/2021 ΜΕΧΡΙ 31/12/2021 (Ημερ. Γνωστοποίησης)</t>
  </si>
  <si>
    <t>Α/Α</t>
  </si>
  <si>
    <t>ΟΙΚΟΝΟΜΙΚΗ ΔΡΑΣΤΗΡΙΟΤΗΤΑ</t>
  </si>
  <si>
    <t>ΑΡΙΘΜΟΣ ΑΤΥΧΗΜ.</t>
  </si>
  <si>
    <t>%</t>
  </si>
  <si>
    <t>ΦΥΛΟ</t>
  </si>
  <si>
    <t>ΗΛΙΚΙΑ</t>
  </si>
  <si>
    <t>ΒΑΘΜΟΣ ΤΡΑΥΜΑΤΟΣ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</si>
  <si>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</si>
  <si>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</si>
  <si>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</si>
  <si>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</si>
  <si>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</si>
  <si>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</si>
  <si>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</si>
  <si>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</si>
  <si>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</si>
  <si>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</si>
  <si>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</si>
  <si>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</si>
  <si>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</si>
  <si>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</si>
  <si>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</si>
  <si>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</si>
  <si>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</si>
  <si>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</si>
  <si>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</si>
  <si>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</si>
  <si>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</si>
  <si>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</si>
  <si>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</si>
  <si>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</si>
  <si>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</si>
  <si>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</si>
  <si>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</si>
  <si>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</si>
  <si>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</si>
  <si>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</si>
  <si>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</si>
  <si>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</si>
  <si>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</si>
  <si>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</si>
  <si>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</si>
  <si>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</si>
  <si>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</si>
  <si>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</si>
  <si>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</si>
  <si>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</si>
  <si>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</si>
  <si>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</si>
  <si>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</si>
  <si>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</si>
  <si>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</si>
  <si>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</si>
  <si>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</si>
  <si>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</si>
  <si>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</si>
  <si>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</si>
  <si>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</si>
  <si>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</si>
  <si>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</si>
  <si>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</si>
  <si>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</si>
  <si>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</si>
  <si>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</si>
  <si>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</si>
  <si>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</si>
  <si>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</si>
  <si>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</si>
  <si>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</si>
  <si>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</si>
  <si>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</si>
  <si>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</si>
  <si>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</si>
  <si>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</si>
  <si>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</si>
  <si>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</si>
  <si>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</si>
  <si>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</si>
  <si>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</si>
  <si>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</si>
  <si>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</si>
  <si>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</si>
  <si>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</si>
  <si>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</si>
  <si>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</si>
  <si>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</si>
  <si>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</si>
  <si>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</si>
  <si>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</si>
  <si>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</si>
  <si>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</si>
  <si>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</si>
  <si>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</si>
  <si>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</si>
  <si>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</si>
  <si>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</si>
  <si>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</si>
  <si>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</si>
  <si>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</si>
  <si>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</si>
  <si>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</si>
  <si>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</si>
  <si>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</si>
  <si>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</si>
  <si>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</si>
  <si>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</si>
  <si>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</si>
  <si>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</si>
  <si>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</si>
  <si>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</si>
  <si>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</si>
  <si>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</si>
  <si>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</si>
  <si>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</si>
  <si>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</si>
  <si>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</si>
  <si>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</si>
  <si>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</si>
  <si>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</si>
  <si>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ΔΙΑΦΟΡΟΠΟΙΗΜΕΝΕΣ ΔΡΑΣΤΗΡΙΟΤΗΤΕΣ ΝΟΙΚΟΚΥΡΙΩΝ, ΠΟΥ ΑΦΟΡΟΥΝ ΤΗΝ ΠΑΡΑΓΩΓΗ ΑΓΑΘΩΝ - ΚΑΙ ΥΠΗΡΕΣΙΩΝ - ΓΙΑ ΙΔΙΑ ΧΡΗΣΗ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</si>
  <si>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</si>
  <si>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</si>
  <si>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</si>
  <si>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</si>
  <si>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</si>
  <si>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ΓΝΩΣΤΟΠΟΙΗΘΕΝΤΑ ΑΤΥΧΗΜΑΤΑ ΣΕ ΕΡΓΟΔΟΤΟΥΜΕΝΑ ΠΡΟΣΩΠΑ 
ΚΑΤΑ ΤΗ ΔΙΑΡΚΕΙΑ ΤΗΣ ΕΡΓΑΣΙΑΣ ΚΑΤΑ ΤΗΝ ΠΕΡΙΟΔΟ ΑΠΟ 01/01/2021 ΜΕΧΡΙ 31/12/2021 (Ημερ. Γνωστοποίησης)</t>
  </si>
  <si>
    <t>ΤΟΜΕΑΣ ΣΤ - ΚΑΤΑΣΚΕΥΕΣ</t>
  </si>
  <si>
    <t>ΤΟΜΕΑΣ Ι - ΕΝΗΜΕΡΩΣΗ ΚΑΙ ΕΠΙΚΟΙΝΩΝΙΑ</t>
  </si>
  <si>
    <t>ΤΟΜΕΑΣ Κ - ΧΡΗΜΑΤΟΠΙΣΤΩΤΙΚΕΣ ΚΑΙ ΑΣΦΑΛΙΣΤΙΚΕΣ ΔΡΑΣΤΗΡΙΟΤΗΤΕΣ</t>
  </si>
  <si>
    <t>ΤΟΜΕΑΣ Α - ΓΕΩΡΓΙΑ, ΔΑΣΟΚΟΜΙΑ ΚΑΙ ΑΛΙΕΙΑ</t>
  </si>
  <si>
    <t>ΤΟΜΕΑΣ Ε - ΠΑΡΟΧΗ ΝΕΡΟΥ - ΕΠΕΞΕΡΓΑΣΙΑ ΛΥΜΑΤΩΝ, ΔΙΑΧΕΙΡΙΣΗ ΑΠΟΒΛΗΤΩΝ ΚΑΙ ΔΡΑΣΤΗΡΙΟΤΗΤΕΣ ΕΞΥΓΙΑΝΣΗΣ</t>
  </si>
  <si>
    <t>ΤΟΜΕΑΣ Θ - ΔΡΑΣΤΗΡΙΟΤΗΤΕΣ ΥΠΗΡΕΣΙΩΝ ΠΑΡΟΧΗΣ ΚΑΤΑΛΥΜΑΤΟΣ ΚΑΙ ΥΠΗΡΕΣΙΩΝ ΕΣΤΙΑΣΗΣ</t>
  </si>
  <si>
    <t>ΤΟΜΕΑΣ Δ - ΠΑΡΟΧΗ ΗΛΕΚΤΡΙΚΟΥ ΡΕΥΜΑΤΟΣ, ΦΥΣΙΚΟΥ ΑΕΡΙΟΥ, ΑΤΜΟΥ ΚΑΙ ΚΛΙΜΑΤΙΣΜΟΥ</t>
  </si>
  <si>
    <t>ΤΟΜΕΑΣ Υ - ΔΡΑΣΤΗΡΙΟΤΗΤΕΣ ΕΤΕΡΟΔΙΚΩΝ ΟΡΓΑΝΙΣΜΩΝ ΚΑΙ ΦΟΡΕΩΝ</t>
  </si>
  <si>
    <t>ΤΟΜΕΑΣ Τ - ΙΔΙΩΤΙΚΑ ΝΟΙΚΟΚΥΡΙΑ</t>
  </si>
  <si>
    <t>ΤΟΜΕΑΣ Ζ - ΧΟΝΔΡΙΚΟ ΚΑΙ ΛΙΑΝΙΚΟ ΕΜΠΟΡΙΟ - ΕΠΙΣΚΕΥΗ ΜΗΧΑΝΟΚΙΝΗΤΩΝ ΟΧΗΜΑΤΩΝ ΚΑΙ ΜΟΤΟΣΥΚΛΕΤΩΝ</t>
  </si>
  <si>
    <t>ΤΟΜΕΑΣ Π - ΔΡΑΣΤΗΡΙΟΤΗΤΕΣ ΣΧΕΤΙΚΕΣ ΜΕ ΤΗΝ ΑΝΘΡΩΠΙΝΗ ΥΓΕΙΑ ΚΑΙ ΤΗΝ ΚΟΙΝΩΝΙΚΗ ΜΕΡΙΜΝΑ</t>
  </si>
  <si>
    <t>ΤΟΜΕΑΣ Ν - ΔΙΟΙΚΗΤΙΚΕΣ ΚΑΙ ΥΠΟΣΤΗΡΙΚΤΙΚΕΣ ΔΡΑΣΤΗΡΙΟΤΗΤΕΣ</t>
  </si>
  <si>
    <t>ΤΟΜΕΑΣ Μ - ΕΠΑΓΓΕΛΜΑΤΙΚΕΣ, ΕΠΙΣΤΗΜΟΝΙΚΕΣ ΚΑΙ ΤΕΧΝΙΚΕΣ ΔΡΑΣΤΗΡΙΟΤΗΤΕΣ</t>
  </si>
  <si>
    <t>ΤΟΜΕΑΣ Η - ΜΕΤΑΦΟΡΑ ΚΑΙ ΑΠΟΘΗΚΕΥΣΗ</t>
  </si>
  <si>
    <t>ΤΟΜΕΑΣ Ρ - ΤΕΧΝΕΣ, ΔΙΑΣΚΕΔΑΣΗ ΚΑΙ ΨΥΧΑΓΩΓΙΑ</t>
  </si>
  <si>
    <t>ΤΟΜΕΑΣ Λ - ΔΙΑΧΕΙΡΙΣΗ ΑΚΙΝΗΤΗΣ ΠΕΡΙΟΥΣΙΑΣ</t>
  </si>
  <si>
    <t>ΤΟΜΕΑΣ Γ - ΜΕΤΑΠΟΙΗΣΗ</t>
  </si>
  <si>
    <t>ΤΟΜΕΑΣ Β - ΟΡΥΧΕΙΑ ΚΑΙ ΛΑΤΟΜΕΙΑ</t>
  </si>
  <si>
    <t>ΤΟΜΕΑΣ Ξ - ΔΗΜΟΣΙΑ ΔΙΟΙΚΗΣΗ ΚΑΙ ΑΜΥΝΑ - ΥΠΟΧΡΕΩΤΙΚΗ ΚΟΙΝΩΝΙΚΗ ΑΣΦΑΛΙΣΗ</t>
  </si>
  <si>
    <t>ΤΟΜΕΑΣ Σ - ΑΛΛΕΣ ΔΡΑΣΤΗΡΙΟΤΗΤΕΣ ΠΑΡΟΧΗΣ ΥΠΗΡΕΣΙΩΝ</t>
  </si>
  <si>
    <t>ΤΟΜΕΑΣ Ο - ΕΚΠΑΙΔΕΥΣΗ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</si>
</sst>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60" applyFont="1" applyBorder="1" applyAlignment="1">
      <alignment vertical="center" wrapText="1"/>
      <protection/>
    </xf>
    <xf numFmtId="0" fontId="1" fillId="33" borderId="10" xfId="60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9" fontId="1" fillId="0" borderId="10" xfId="63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wrapText="1"/>
      <protection/>
    </xf>
    <xf numFmtId="0" fontId="1" fillId="34" borderId="11" xfId="58" applyFont="1" applyFill="1" applyBorder="1" applyAlignment="1">
      <alignment horizontal="center" vertical="center" textRotation="90" wrapText="1"/>
      <protection/>
    </xf>
    <xf numFmtId="0" fontId="1" fillId="34" borderId="12" xfId="58" applyFont="1" applyFill="1" applyBorder="1" applyAlignment="1">
      <alignment horizontal="center" vertical="center" textRotation="90" wrapText="1"/>
      <protection/>
    </xf>
    <xf numFmtId="0" fontId="1" fillId="34" borderId="13" xfId="58" applyFont="1" applyFill="1" applyBorder="1" applyAlignment="1">
      <alignment horizontal="center" vertical="center" textRotation="90" wrapText="1"/>
      <protection/>
    </xf>
    <xf numFmtId="0" fontId="1" fillId="34" borderId="14" xfId="58" applyFont="1" applyFill="1" applyBorder="1" applyAlignment="1">
      <alignment horizontal="center" vertical="center" textRotation="90" wrapText="1"/>
      <protection/>
    </xf>
    <xf numFmtId="0" fontId="1" fillId="35" borderId="15" xfId="58" applyFont="1" applyFill="1" applyBorder="1" applyAlignment="1">
      <alignment horizontal="center" vertical="top"/>
      <protection/>
    </xf>
    <xf numFmtId="0" fontId="1" fillId="35" borderId="15" xfId="58" applyFont="1" applyFill="1" applyBorder="1" applyAlignment="1">
      <alignment vertical="top" wrapText="1"/>
      <protection/>
    </xf>
    <xf numFmtId="0" fontId="1" fillId="35" borderId="16" xfId="58" applyFont="1" applyFill="1" applyBorder="1" applyAlignment="1">
      <alignment horizontal="center" vertical="center"/>
      <protection/>
    </xf>
    <xf numFmtId="10" fontId="1" fillId="36" borderId="16" xfId="58" applyNumberFormat="1" applyFont="1" applyFill="1" applyBorder="1" applyAlignment="1">
      <alignment horizontal="center" vertical="center"/>
      <protection/>
    </xf>
    <xf numFmtId="0" fontId="1" fillId="35" borderId="17" xfId="58" applyFont="1" applyFill="1" applyBorder="1" applyAlignment="1">
      <alignment horizontal="center" vertical="center"/>
      <protection/>
    </xf>
    <xf numFmtId="0" fontId="2" fillId="0" borderId="0" xfId="58" applyFont="1" applyBorder="1">
      <alignment/>
      <protection/>
    </xf>
    <xf numFmtId="0" fontId="2" fillId="0" borderId="16" xfId="58" applyFont="1" applyBorder="1" applyAlignment="1">
      <alignment horizontal="center" vertical="top"/>
      <protection/>
    </xf>
    <xf numFmtId="0" fontId="2" fillId="0" borderId="18" xfId="58" applyFont="1" applyBorder="1" applyAlignment="1">
      <alignment vertical="top" wrapText="1"/>
      <protection/>
    </xf>
    <xf numFmtId="0" fontId="2" fillId="0" borderId="16" xfId="58" applyFont="1" applyBorder="1" applyAlignment="1">
      <alignment horizontal="center" vertical="center"/>
      <protection/>
    </xf>
    <xf numFmtId="10" fontId="2" fillId="37" borderId="16" xfId="58" applyNumberFormat="1" applyFont="1" applyFill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left" vertical="top" wrapText="1"/>
      <protection/>
    </xf>
    <xf numFmtId="0" fontId="1" fillId="35" borderId="16" xfId="58" applyFont="1" applyFill="1" applyBorder="1" applyAlignment="1">
      <alignment horizontal="center" vertical="top"/>
      <protection/>
    </xf>
    <xf numFmtId="0" fontId="1" fillId="35" borderId="18" xfId="58" applyFont="1" applyFill="1" applyBorder="1" applyAlignment="1">
      <alignment vertical="top" wrapText="1"/>
      <protection/>
    </xf>
    <xf numFmtId="0" fontId="2" fillId="0" borderId="13" xfId="58" applyFont="1" applyBorder="1" applyAlignment="1">
      <alignment horizontal="center" vertical="top"/>
      <protection/>
    </xf>
    <xf numFmtId="0" fontId="1" fillId="0" borderId="12" xfId="58" applyFont="1" applyBorder="1" applyAlignment="1">
      <alignment horizontal="right" vertical="center"/>
      <protection/>
    </xf>
    <xf numFmtId="3" fontId="1" fillId="0" borderId="11" xfId="58" applyNumberFormat="1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Border="1" applyAlignment="1">
      <alignment vertical="top"/>
      <protection/>
    </xf>
    <xf numFmtId="0" fontId="2" fillId="0" borderId="0" xfId="58" applyFont="1" applyAlignment="1">
      <alignment vertical="top"/>
      <protection/>
    </xf>
    <xf numFmtId="0" fontId="0" fillId="0" borderId="0" xfId="59" applyFont="1">
      <alignment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wrapText="1"/>
      <protection/>
    </xf>
    <xf numFmtId="0" fontId="0" fillId="0" borderId="11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vertical="center" wrapText="1"/>
      <protection/>
    </xf>
    <xf numFmtId="10" fontId="0" fillId="0" borderId="11" xfId="59" applyNumberFormat="1" applyFont="1" applyBorder="1" applyAlignment="1">
      <alignment horizontal="center" vertical="center"/>
      <protection/>
    </xf>
    <xf numFmtId="0" fontId="0" fillId="0" borderId="0" xfId="59" applyFont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9" fontId="11" fillId="0" borderId="11" xfId="59" applyNumberFormat="1" applyFont="1" applyBorder="1" applyAlignment="1">
      <alignment horizontal="center" vertical="center"/>
      <protection/>
    </xf>
    <xf numFmtId="0" fontId="1" fillId="34" borderId="19" xfId="58" applyFont="1" applyFill="1" applyBorder="1" applyAlignment="1">
      <alignment horizontal="center" vertical="center" wrapText="1"/>
      <protection/>
    </xf>
    <xf numFmtId="0" fontId="1" fillId="34" borderId="20" xfId="58" applyFont="1" applyFill="1" applyBorder="1" applyAlignment="1">
      <alignment horizontal="center" vertical="center" wrapText="1"/>
      <protection/>
    </xf>
    <xf numFmtId="0" fontId="1" fillId="34" borderId="21" xfId="58" applyFont="1" applyFill="1" applyBorder="1" applyAlignment="1">
      <alignment horizontal="center" vertical="center" wrapText="1"/>
      <protection/>
    </xf>
    <xf numFmtId="0" fontId="1" fillId="34" borderId="22" xfId="58" applyFont="1" applyFill="1" applyBorder="1" applyAlignment="1">
      <alignment horizontal="center" wrapText="1" shrinkToFit="1"/>
      <protection/>
    </xf>
    <xf numFmtId="0" fontId="1" fillId="34" borderId="23" xfId="58" applyFont="1" applyFill="1" applyBorder="1" applyAlignment="1">
      <alignment horizontal="center" vertical="center" wrapText="1"/>
      <protection/>
    </xf>
    <xf numFmtId="0" fontId="1" fillId="34" borderId="22" xfId="58" applyFont="1" applyFill="1" applyBorder="1" applyAlignment="1">
      <alignment horizontal="center" vertical="center" wrapText="1"/>
      <protection/>
    </xf>
    <xf numFmtId="0" fontId="1" fillId="34" borderId="24" xfId="58" applyFont="1" applyFill="1" applyBorder="1" applyAlignment="1">
      <alignment horizontal="center" vertical="center" wrapText="1"/>
      <protection/>
    </xf>
    <xf numFmtId="0" fontId="1" fillId="0" borderId="23" xfId="58" applyFont="1" applyBorder="1" applyAlignment="1">
      <alignment horizontal="center" vertical="center" wrapText="1"/>
      <protection/>
    </xf>
    <xf numFmtId="0" fontId="1" fillId="0" borderId="22" xfId="58" applyFont="1" applyBorder="1" applyAlignment="1">
      <alignment horizontal="center" vertical="center" wrapText="1"/>
      <protection/>
    </xf>
    <xf numFmtId="0" fontId="1" fillId="0" borderId="24" xfId="58" applyFont="1" applyBorder="1" applyAlignment="1">
      <alignment horizontal="center" vertical="center" wrapText="1"/>
      <protection/>
    </xf>
    <xf numFmtId="3" fontId="6" fillId="35" borderId="23" xfId="58" applyNumberFormat="1" applyFont="1" applyFill="1" applyBorder="1" applyAlignment="1">
      <alignment horizontal="center" vertical="center"/>
      <protection/>
    </xf>
    <xf numFmtId="3" fontId="6" fillId="35" borderId="24" xfId="58" applyNumberFormat="1" applyFont="1" applyFill="1" applyBorder="1" applyAlignment="1">
      <alignment horizontal="center" vertical="center"/>
      <protection/>
    </xf>
    <xf numFmtId="0" fontId="2" fillId="0" borderId="0" xfId="58" applyFont="1" applyBorder="1">
      <alignment/>
      <protection/>
    </xf>
    <xf numFmtId="0" fontId="4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1" fillId="34" borderId="25" xfId="58" applyFont="1" applyFill="1" applyBorder="1" applyAlignment="1">
      <alignment horizontal="center" vertical="center" wrapText="1"/>
      <protection/>
    </xf>
    <xf numFmtId="0" fontId="1" fillId="34" borderId="26" xfId="58" applyFont="1" applyFill="1" applyBorder="1" applyAlignment="1">
      <alignment horizontal="center" vertical="center" wrapText="1"/>
      <protection/>
    </xf>
    <xf numFmtId="0" fontId="1" fillId="34" borderId="27" xfId="58" applyFont="1" applyFill="1" applyBorder="1" applyAlignment="1">
      <alignment horizontal="center" vertical="center" wrapText="1"/>
      <protection/>
    </xf>
    <xf numFmtId="0" fontId="1" fillId="34" borderId="28" xfId="58" applyFont="1" applyFill="1" applyBorder="1" applyAlignment="1">
      <alignment horizontal="center" vertical="center" wrapText="1"/>
      <protection/>
    </xf>
    <xf numFmtId="0" fontId="1" fillId="34" borderId="29" xfId="58" applyFont="1" applyFill="1" applyBorder="1" applyAlignment="1">
      <alignment horizontal="center" vertical="center" wrapText="1"/>
      <protection/>
    </xf>
    <xf numFmtId="0" fontId="1" fillId="34" borderId="30" xfId="58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ΠΟΣΟΣΤΟ ΑΤΥΧΗΜΑΤΩΝ 2021 ΚΑΤΑ ΟΙΚΟΝΟΜΙΚΗ ΔΡΑΣΤΗΡΙΟΤΗΤΑ</a:t>
            </a:r>
          </a:p>
        </c:rich>
      </c:tx>
      <c:layout>
        <c:manualLayout>
          <c:xMode val="factor"/>
          <c:yMode val="factor"/>
          <c:x val="-0.001"/>
          <c:y val="-0.009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5"/>
          <c:y val="0.2415"/>
          <c:w val="0.5565"/>
          <c:h val="0.5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'[1]Values of Chart-Table'!$B$4:$B$24</c:f>
              <c:strCache>
                <c:ptCount val="21"/>
                <c:pt idx="0">
                  <c:v>ΤΟΜΕΑΣ ΣΤ - ΚΑΤΑΣΚΕΥΕΣ</c:v>
                </c:pt>
                <c:pt idx="1">
                  <c:v>ΤΟΜΕΑΣ Ι - ΕΝΗΜΕΡΩΣΗ ΚΑΙ ΕΠΙΚΟΙΝΩΝΙΑ</c:v>
                </c:pt>
                <c:pt idx="2">
                  <c:v>ΤΟΜΕΑΣ Κ - ΧΡΗΜΑΤΟΠΙΣΤΩΤΙΚΕΣ ΚΑΙ ΑΣΦΑΛΙΣΤΙΚΕΣ ΔΡΑΣΤΗΡΙΟΤΗΤΕΣ</c:v>
                </c:pt>
                <c:pt idx="3">
                  <c:v>ΤΟΜΕΑΣ Α - ΓΕΩΡΓΙΑ, ΔΑΣΟΚΟΜΙΑ ΚΑΙ ΑΛΙΕΙΑ</c:v>
                </c:pt>
                <c:pt idx="4">
                  <c:v>ΤΟΜΕΑΣ Ε - ΠΑΡΟΧΗ ΝΕΡΟΥ - ΕΠΕΞΕΡΓΑΣΙΑ ΛΥΜΑΤΩΝ, ΔΙΑΧΕΙΡΙΣΗ ΑΠΟΒΛΗΤΩΝ ΚΑΙ ΔΡΑΣΤΗΡΙΟΤΗΤΕΣ ΕΞΥΓΙΑΝΣΗΣ</c:v>
                </c:pt>
                <c:pt idx="5">
                  <c:v>ΤΟΜΕΑΣ Θ - ΔΡΑΣΤΗΡΙΟΤΗΤΕΣ ΥΠΗΡΕΣΙΩΝ ΠΑΡΟΧΗΣ ΚΑΤΑΛΥΜΑΤΟΣ ΚΑΙ ΥΠΗΡΕΣΙΩΝ ΕΣΤΙΑΣΗΣ</c:v>
                </c:pt>
                <c:pt idx="6">
                  <c:v>ΤΟΜΕΑΣ Δ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ΙΔΙΩΤΙΚΑ ΝΟΙΚΟΚΥΡΙΑ</c:v>
                </c:pt>
                <c:pt idx="9">
                  <c:v>ΤΟΜΕΑΣ Ζ - ΧΟΝΔΡΙΚΟ ΚΑΙ ΛΙΑΝΙΚΟ ΕΜΠΟΡΙΟ - ΕΠΙΣΚΕΥΗ ΜΗΧΑΝΟΚΙΝΗΤΩΝ ΟΧΗΜΑΤΩΝ ΚΑΙ ΜΟΤΟΣΥΚΛΕΤΩΝ</c:v>
                </c:pt>
                <c:pt idx="10">
                  <c:v>ΤΟΜΕΑΣ Π - ΔΡΑΣΤΗΡΙΟΤΗΤΕΣ ΣΧΕΤΙΚΕΣ ΜΕ ΤΗΝ ΑΝΘΡΩΠΙΝΗ ΥΓΕΙΑ ΚΑΙ ΤΗΝ ΚΟΙΝΩΝΙΚΗ ΜΕΡΙΜΝΑ</c:v>
                </c:pt>
                <c:pt idx="11">
                  <c:v>ΤΟΜΕΑΣ Ν - ΔΙΟΙΚΗΤΙΚΕΣ ΚΑΙ ΥΠΟΣΤΗΡΙΚΤΙΚΕΣ ΔΡΑΣΤΗΡΙΟΤΗΤΕΣ</c:v>
                </c:pt>
                <c:pt idx="12">
                  <c:v>ΤΟΜΕΑΣ Μ - ΕΠΑΓΓΕΛΜΑΤΙΚΕΣ, ΕΠΙΣΤΗΜΟΝΙΚΕΣ ΚΑΙ ΤΕΧΝΙΚΕΣ ΔΡΑΣΤΗΡΙΟΤΗΤΕΣ</c:v>
                </c:pt>
                <c:pt idx="13">
                  <c:v>ΤΟΜΕΑΣ Η - ΜΕΤΑΦΟΡΑ ΚΑΙ ΑΠΟΘΗΚΕΥΣΗ</c:v>
                </c:pt>
                <c:pt idx="14">
                  <c:v>ΤΟΜΕΑΣ Ρ - ΤΕΧΝΕΣ, ΔΙΑΣΚΕΔΑΣΗ ΚΑΙ ΨΥΧΑΓΩΓΙΑ</c:v>
                </c:pt>
                <c:pt idx="15">
                  <c:v>ΤΟΜΕΑΣ Λ - ΔΙΑΧΕΙΡΙΣΗ ΑΚΙΝΗΤΗΣ ΠΕΡΙΟΥΣΙΑΣ</c:v>
                </c:pt>
                <c:pt idx="16">
                  <c:v>ΤΟΜΕΑΣ Γ - ΜΕΤΑΠΟΙΗΣΗ</c:v>
                </c:pt>
                <c:pt idx="17">
                  <c:v>ΤΟΜΕΑΣ Β - ΟΡΥΧΕΙΑ ΚΑΙ ΛΑΤΟΜΕΙΑ</c:v>
                </c:pt>
                <c:pt idx="18">
                  <c:v>ΤΟΜΕΑΣ Ξ - ΔΗΜΟΣΙΑ ΔΙΟΙΚΗΣΗ ΚΑΙ ΑΜΥΝΑ - ΥΠΟΧΡΕΩΤΙΚΗ ΚΟΙΝΩΝΙΚΗ ΑΣΦΑΛΙΣΗ</c:v>
                </c:pt>
                <c:pt idx="19">
                  <c:v>ΤΟΜΕΑΣ Σ - ΑΛΛΕΣ ΔΡΑΣΤΗΡΙΟΤΗΤΕΣ ΠΑΡΟΧΗΣ ΥΠΗΡΕΣΙΩΝ</c:v>
                </c:pt>
                <c:pt idx="20">
                  <c:v>ΤΟΜΕΑΣ Ο - ΕΚΠΑΙΔΕΥΣΗ</c:v>
                </c:pt>
              </c:strCache>
            </c:strRef>
          </c:cat>
          <c:val>
            <c:numRef>
              <c:f>'[1]Values of Chart-Table'!$D$4:$D$24</c:f>
              <c:numCache>
                <c:ptCount val="21"/>
                <c:pt idx="0">
                  <c:v>0.19469644103279832</c:v>
                </c:pt>
                <c:pt idx="1">
                  <c:v>0.005582693649685973</c:v>
                </c:pt>
                <c:pt idx="2">
                  <c:v>0.005582693649685973</c:v>
                </c:pt>
                <c:pt idx="3">
                  <c:v>0.022330774598743892</c:v>
                </c:pt>
                <c:pt idx="4">
                  <c:v>0.023028611304954642</c:v>
                </c:pt>
                <c:pt idx="5">
                  <c:v>0.19469644103279832</c:v>
                </c:pt>
                <c:pt idx="6">
                  <c:v>0.0104675505931612</c:v>
                </c:pt>
                <c:pt idx="7">
                  <c:v>0</c:v>
                </c:pt>
                <c:pt idx="8">
                  <c:v>0.006978367062107467</c:v>
                </c:pt>
                <c:pt idx="9">
                  <c:v>0.1332868108862526</c:v>
                </c:pt>
                <c:pt idx="10">
                  <c:v>0.018143754361479414</c:v>
                </c:pt>
                <c:pt idx="11">
                  <c:v>0.027913468248429867</c:v>
                </c:pt>
                <c:pt idx="12">
                  <c:v>0.007676203768318213</c:v>
                </c:pt>
                <c:pt idx="13">
                  <c:v>0.06769016050244243</c:v>
                </c:pt>
                <c:pt idx="14">
                  <c:v>0.007676203768318213</c:v>
                </c:pt>
                <c:pt idx="15">
                  <c:v>0.0006978367062107466</c:v>
                </c:pt>
                <c:pt idx="16">
                  <c:v>0.17725052337752967</c:v>
                </c:pt>
                <c:pt idx="17">
                  <c:v>0.007676203768318213</c:v>
                </c:pt>
                <c:pt idx="18">
                  <c:v>0.07048150732728542</c:v>
                </c:pt>
                <c:pt idx="19">
                  <c:v>0.006978367062107467</c:v>
                </c:pt>
                <c:pt idx="20">
                  <c:v>0.011165387299371946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ΑΤΥΧΗΜΑΤΑ  202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- ΑΝΑΛΥΣΗ ΚΑΤΑ ΑΙΤΙΑ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6325"/>
          <c:y val="0.086"/>
          <c:w val="0.89"/>
          <c:h val="0.7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of Graph-Table'!$A$3:$A$7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'Values of Graph-Table'!$C$3:$C$7</c:f>
              <c:numCache>
                <c:ptCount val="5"/>
                <c:pt idx="0">
                  <c:v>0.42219120725750175</c:v>
                </c:pt>
                <c:pt idx="1">
                  <c:v>0.2212142358688067</c:v>
                </c:pt>
                <c:pt idx="2">
                  <c:v>0.2002791346824843</c:v>
                </c:pt>
                <c:pt idx="3">
                  <c:v>0.11933007676203769</c:v>
                </c:pt>
                <c:pt idx="4">
                  <c:v>0.03698534542916958</c:v>
                </c:pt>
              </c:numCache>
            </c:numRef>
          </c:val>
          <c:shape val="cylinder"/>
        </c:ser>
        <c:shape val="cylinder"/>
        <c:axId val="20163992"/>
        <c:axId val="47258201"/>
      </c:bar3DChart>
      <c:cat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9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399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968503937007874" right="0.1968503937007874" top="0.15748031496062992" bottom="0.1968503937007874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1811023622047245" right="0.11811023622047245" top="0.5905511811023623" bottom="0.7480314960629921" header="0.31496062992125984" footer="0.31496062992125984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10425"/>
    <xdr:graphicFrame>
      <xdr:nvGraphicFramePr>
        <xdr:cNvPr id="1" name="Chart 1"/>
        <xdr:cNvGraphicFramePr/>
      </xdr:nvGraphicFramePr>
      <xdr:xfrm>
        <a:off x="0" y="0"/>
        <a:ext cx="1030605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5;&#929;&#913;&#934;&#919;&#924;&#913;%203.1-&#913;&#932;&#933;&#935;&#919;&#924;&#913;&#932;&#913;%20&#922;&#913;&#932;&#913;%20&#927;&#921;&#922;.%20&#916;&#929;&#913;&#931;&#932;&#919;&#929;&#921;&#927;&#932;&#919;&#932;&#913;%20-%20PIE%20CHART_DD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Αριθμ. Ατυχ. Table"/>
      <sheetName val="2021 Chart - Ανά Οικ. Δραστ."/>
      <sheetName val="Values of Chart-Table"/>
      <sheetName val="Sheet1"/>
    </sheetNames>
    <sheetDataSet>
      <sheetData sheetId="2">
        <row r="4">
          <cell r="B4" t="str">
            <v>ΤΟΜΕΑΣ ΣΤ - ΚΑΤΑΣΚΕΥΕΣ</v>
          </cell>
          <cell r="D4">
            <v>0.19469644103279832</v>
          </cell>
        </row>
        <row r="5">
          <cell r="B5" t="str">
            <v>ΤΟΜΕΑΣ Ι - ΕΝΗΜΕΡΩΣΗ ΚΑΙ ΕΠΙΚΟΙΝΩΝΙΑ</v>
          </cell>
          <cell r="D5">
            <v>0.005582693649685973</v>
          </cell>
        </row>
        <row r="6">
          <cell r="B6" t="str">
            <v>ΤΟΜΕΑΣ Κ - ΧΡΗΜΑΤΟΠΙΣΤΩΤΙΚΕΣ ΚΑΙ ΑΣΦΑΛΙΣΤΙΚΕΣ ΔΡΑΣΤΗΡΙΟΤΗΤΕΣ</v>
          </cell>
          <cell r="D6">
            <v>0.005582693649685973</v>
          </cell>
        </row>
        <row r="7">
          <cell r="B7" t="str">
            <v>ΤΟΜΕΑΣ Α - ΓΕΩΡΓΙΑ, ΔΑΣΟΚΟΜΙΑ ΚΑΙ ΑΛΙΕΙΑ</v>
          </cell>
          <cell r="D7">
            <v>0.022330774598743892</v>
          </cell>
        </row>
        <row r="8">
          <cell r="B8" t="str">
            <v>ΤΟΜΕΑΣ Ε - ΠΑΡΟΧΗ ΝΕΡΟΥ - ΕΠΕΞΕΡΓΑΣΙΑ ΛΥΜΑΤΩΝ, ΔΙΑΧΕΙΡΙΣΗ ΑΠΟΒΛΗΤΩΝ ΚΑΙ ΔΡΑΣΤΗΡΙΟΤΗΤΕΣ ΕΞΥΓΙΑΝΣΗΣ</v>
          </cell>
          <cell r="D8">
            <v>0.023028611304954642</v>
          </cell>
        </row>
        <row r="9">
          <cell r="B9" t="str">
            <v>ΤΟΜΕΑΣ Θ - ΔΡΑΣΤΗΡΙΟΤΗΤΕΣ ΥΠΗΡΕΣΙΩΝ ΠΑΡΟΧΗΣ ΚΑΤΑΛΥΜΑΤΟΣ ΚΑΙ ΥΠΗΡΕΣΙΩΝ ΕΣΤΙΑΣΗΣ</v>
          </cell>
          <cell r="D9">
            <v>0.19469644103279832</v>
          </cell>
        </row>
        <row r="10">
          <cell r="B10" t="str">
            <v>ΤΟΜΕΑΣ Δ - ΠΑΡΟΧΗ ΗΛΕΚΤΡΙΚΟΥ ΡΕΥΜΑΤΟΣ, ΦΥΣΙΚΟΥ ΑΕΡΙΟΥ, ΑΤΜΟΥ ΚΑΙ ΚΛΙΜΑΤΙΣΜΟΥ</v>
          </cell>
          <cell r="D10">
            <v>0.0104675505931612</v>
          </cell>
        </row>
        <row r="11">
          <cell r="B11" t="str">
            <v>ΤΟΜΕΑΣ Υ - ΔΡΑΣΤΗΡΙΟΤΗΤΕΣ ΕΤΕΡΟΔΙΚΩΝ ΟΡΓΑΝΙΣΜΩΝ ΚΑΙ ΦΟΡΕΩΝ</v>
          </cell>
          <cell r="D11">
            <v>0</v>
          </cell>
        </row>
        <row r="12">
          <cell r="B12" t="str">
            <v>ΤΟΜΕΑΣ Τ - ΙΔΙΩΤΙΚΑ ΝΟΙΚΟΚΥΡΙΑ</v>
          </cell>
          <cell r="D12">
            <v>0.006978367062107467</v>
          </cell>
        </row>
        <row r="13">
          <cell r="B13" t="str">
            <v>ΤΟΜΕΑΣ Ζ - ΧΟΝΔΡΙΚΟ ΚΑΙ ΛΙΑΝΙΚΟ ΕΜΠΟΡΙΟ - ΕΠΙΣΚΕΥΗ ΜΗΧΑΝΟΚΙΝΗΤΩΝ ΟΧΗΜΑΤΩΝ ΚΑΙ ΜΟΤΟΣΥΚΛΕΤΩΝ</v>
          </cell>
          <cell r="D13">
            <v>0.1332868108862526</v>
          </cell>
        </row>
        <row r="14">
          <cell r="B14" t="str">
            <v>ΤΟΜΕΑΣ Π - ΔΡΑΣΤΗΡΙΟΤΗΤΕΣ ΣΧΕΤΙΚΕΣ ΜΕ ΤΗΝ ΑΝΘΡΩΠΙΝΗ ΥΓΕΙΑ ΚΑΙ ΤΗΝ ΚΟΙΝΩΝΙΚΗ ΜΕΡΙΜΝΑ</v>
          </cell>
          <cell r="D14">
            <v>0.018143754361479414</v>
          </cell>
        </row>
        <row r="15">
          <cell r="B15" t="str">
            <v>ΤΟΜΕΑΣ Ν - ΔΙΟΙΚΗΤΙΚΕΣ ΚΑΙ ΥΠΟΣΤΗΡΙΚΤΙΚΕΣ ΔΡΑΣΤΗΡΙΟΤΗΤΕΣ</v>
          </cell>
          <cell r="D15">
            <v>0.027913468248429867</v>
          </cell>
        </row>
        <row r="16">
          <cell r="B16" t="str">
            <v>ΤΟΜΕΑΣ Μ - ΕΠΑΓΓΕΛΜΑΤΙΚΕΣ, ΕΠΙΣΤΗΜΟΝΙΚΕΣ ΚΑΙ ΤΕΧΝΙΚΕΣ ΔΡΑΣΤΗΡΙΟΤΗΤΕΣ</v>
          </cell>
          <cell r="D16">
            <v>0.007676203768318213</v>
          </cell>
        </row>
        <row r="17">
          <cell r="B17" t="str">
            <v>ΤΟΜΕΑΣ Η - ΜΕΤΑΦΟΡΑ ΚΑΙ ΑΠΟΘΗΚΕΥΣΗ</v>
          </cell>
          <cell r="D17">
            <v>0.06769016050244243</v>
          </cell>
        </row>
        <row r="18">
          <cell r="B18" t="str">
            <v>ΤΟΜΕΑΣ Ρ - ΤΕΧΝΕΣ, ΔΙΑΣΚΕΔΑΣΗ ΚΑΙ ΨΥΧΑΓΩΓΙΑ</v>
          </cell>
          <cell r="D18">
            <v>0.007676203768318213</v>
          </cell>
        </row>
        <row r="19">
          <cell r="B19" t="str">
            <v>ΤΟΜΕΑΣ Λ - ΔΙΑΧΕΙΡΙΣΗ ΑΚΙΝΗΤΗΣ ΠΕΡΙΟΥΣΙΑΣ</v>
          </cell>
          <cell r="D19">
            <v>0.0006978367062107466</v>
          </cell>
        </row>
        <row r="20">
          <cell r="B20" t="str">
            <v>ΤΟΜΕΑΣ Γ - ΜΕΤΑΠΟΙΗΣΗ</v>
          </cell>
          <cell r="D20">
            <v>0.17725052337752967</v>
          </cell>
        </row>
        <row r="21">
          <cell r="B21" t="str">
            <v>ΤΟΜΕΑΣ Β - ΟΡΥΧΕΙΑ ΚΑΙ ΛΑΤΟΜΕΙΑ</v>
          </cell>
          <cell r="D21">
            <v>0.007676203768318213</v>
          </cell>
        </row>
        <row r="22">
          <cell r="B22" t="str">
            <v>ΤΟΜΕΑΣ Ξ - ΔΗΜΟΣΙΑ ΔΙΟΙΚΗΣΗ ΚΑΙ ΑΜΥΝΑ - ΥΠΟΧΡΕΩΤΙΚΗ ΚΟΙΝΩΝΙΚΗ ΑΣΦΑΛΙΣΗ</v>
          </cell>
          <cell r="D22">
            <v>0.07048150732728542</v>
          </cell>
        </row>
        <row r="23">
          <cell r="B23" t="str">
            <v>ΤΟΜΕΑΣ Σ - ΑΛΛΕΣ ΔΡΑΣΤΗΡΙΟΤΗΤΕΣ ΠΑΡΟΧΗΣ ΥΠΗΡΕΣΙΩΝ</v>
          </cell>
          <cell r="D23">
            <v>0.006978367062107467</v>
          </cell>
        </row>
        <row r="24">
          <cell r="B24" t="str">
            <v>ΤΟΜΕΑΣ Ο - ΕΚΠΑΙΔΕΥΣΗ</v>
          </cell>
          <cell r="D24">
            <v>0.011165387299371946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es of Chart-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zoomScale="75" zoomScaleNormal="75" zoomScaleSheetLayoutView="25" workbookViewId="0" topLeftCell="A1">
      <selection activeCell="G115" sqref="G115:H115"/>
    </sheetView>
  </sheetViews>
  <sheetFormatPr defaultColWidth="10.7109375" defaultRowHeight="12.75"/>
  <cols>
    <col min="1" max="1" width="5.421875" style="34" customWidth="1"/>
    <col min="2" max="2" width="70.7109375" style="8" customWidth="1"/>
    <col min="3" max="3" width="10.7109375" style="8" customWidth="1"/>
    <col min="4" max="4" width="8.57421875" style="8" bestFit="1" customWidth="1"/>
    <col min="5" max="5" width="9.57421875" style="8" bestFit="1" customWidth="1"/>
    <col min="6" max="6" width="5.57421875" style="8" bestFit="1" customWidth="1"/>
    <col min="7" max="7" width="3.57421875" style="8" bestFit="1" customWidth="1"/>
    <col min="8" max="8" width="6.8515625" style="8" bestFit="1" customWidth="1"/>
    <col min="9" max="9" width="4.7109375" style="8" customWidth="1"/>
    <col min="10" max="10" width="9.00390625" style="8" customWidth="1"/>
    <col min="11" max="11" width="6.140625" style="8" bestFit="1" customWidth="1"/>
    <col min="12" max="13" width="6.00390625" style="8" bestFit="1" customWidth="1"/>
    <col min="14" max="14" width="5.57421875" style="8" bestFit="1" customWidth="1"/>
    <col min="15" max="15" width="5.00390625" style="8" customWidth="1"/>
    <col min="16" max="16384" width="10.7109375" style="8" customWidth="1"/>
  </cols>
  <sheetData>
    <row r="1" spans="1:15" ht="13.5" customHeight="1">
      <c r="A1" s="57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3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9" customFormat="1" ht="30.75" customHeight="1" thickBot="1">
      <c r="A3" s="60" t="s">
        <v>11</v>
      </c>
      <c r="B3" s="62" t="s">
        <v>12</v>
      </c>
      <c r="C3" s="64" t="s">
        <v>13</v>
      </c>
      <c r="D3" s="60" t="s">
        <v>14</v>
      </c>
      <c r="E3" s="44" t="s">
        <v>15</v>
      </c>
      <c r="F3" s="45"/>
      <c r="G3" s="44" t="s">
        <v>16</v>
      </c>
      <c r="H3" s="46"/>
      <c r="I3" s="47" t="s">
        <v>17</v>
      </c>
      <c r="J3" s="47"/>
      <c r="K3" s="48" t="s">
        <v>5</v>
      </c>
      <c r="L3" s="49"/>
      <c r="M3" s="49"/>
      <c r="N3" s="49"/>
      <c r="O3" s="50"/>
    </row>
    <row r="4" spans="1:15" s="9" customFormat="1" ht="91.5" customHeight="1" thickBot="1">
      <c r="A4" s="61"/>
      <c r="B4" s="63"/>
      <c r="C4" s="65"/>
      <c r="D4" s="61"/>
      <c r="E4" s="10" t="s">
        <v>18</v>
      </c>
      <c r="F4" s="11" t="s">
        <v>19</v>
      </c>
      <c r="G4" s="12" t="s">
        <v>20</v>
      </c>
      <c r="H4" s="10" t="s">
        <v>21</v>
      </c>
      <c r="I4" s="11" t="s">
        <v>22</v>
      </c>
      <c r="J4" s="10" t="s">
        <v>23</v>
      </c>
      <c r="K4" s="12" t="s">
        <v>24</v>
      </c>
      <c r="L4" s="10" t="s">
        <v>25</v>
      </c>
      <c r="M4" s="11" t="s">
        <v>1</v>
      </c>
      <c r="N4" s="10" t="s">
        <v>2</v>
      </c>
      <c r="O4" s="13" t="s">
        <v>3</v>
      </c>
    </row>
    <row r="5" spans="1:15" s="9" customFormat="1" ht="8.25" customHeight="1" thickBo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6" ht="15">
      <c r="A6" s="14">
        <v>1</v>
      </c>
      <c r="B6" s="15" t="s">
        <v>26</v>
      </c>
      <c r="C6" s="16">
        <v>32</v>
      </c>
      <c r="D6" s="17">
        <f>IF(C$115=0,0,C6/C$115)</f>
        <v>0.022330774598743892</v>
      </c>
      <c r="E6" s="18">
        <f>SUM(E7:E9)</f>
        <v>29</v>
      </c>
      <c r="F6" s="18">
        <f aca="true" t="shared" si="0" ref="F6:O6">SUM(F7:F9)</f>
        <v>3</v>
      </c>
      <c r="G6" s="18">
        <f t="shared" si="0"/>
        <v>0</v>
      </c>
      <c r="H6" s="18">
        <f t="shared" si="0"/>
        <v>32</v>
      </c>
      <c r="I6" s="18">
        <f t="shared" si="0"/>
        <v>1</v>
      </c>
      <c r="J6" s="18">
        <f t="shared" si="0"/>
        <v>31</v>
      </c>
      <c r="K6" s="18">
        <f t="shared" si="0"/>
        <v>6</v>
      </c>
      <c r="L6" s="18">
        <f t="shared" si="0"/>
        <v>4</v>
      </c>
      <c r="M6" s="18">
        <f t="shared" si="0"/>
        <v>6</v>
      </c>
      <c r="N6" s="18">
        <f t="shared" si="0"/>
        <v>11</v>
      </c>
      <c r="O6" s="18">
        <f t="shared" si="0"/>
        <v>5</v>
      </c>
      <c r="P6" s="19"/>
    </row>
    <row r="7" spans="1:16" ht="14.25">
      <c r="A7" s="20">
        <v>2</v>
      </c>
      <c r="B7" s="21" t="s">
        <v>27</v>
      </c>
      <c r="C7" s="22">
        <v>19</v>
      </c>
      <c r="D7" s="23">
        <f aca="true" t="shared" si="1" ref="D7:D70">IF(C$115=0,0,C7/C$115)</f>
        <v>0.013258897418004187</v>
      </c>
      <c r="E7" s="24">
        <v>17</v>
      </c>
      <c r="F7" s="24">
        <v>2</v>
      </c>
      <c r="G7" s="24">
        <v>0</v>
      </c>
      <c r="H7" s="24">
        <v>19</v>
      </c>
      <c r="I7" s="24">
        <v>1</v>
      </c>
      <c r="J7" s="24">
        <v>18</v>
      </c>
      <c r="K7" s="24">
        <v>3</v>
      </c>
      <c r="L7" s="24">
        <v>2</v>
      </c>
      <c r="M7" s="24">
        <v>1</v>
      </c>
      <c r="N7" s="24">
        <v>8</v>
      </c>
      <c r="O7" s="24">
        <v>5</v>
      </c>
      <c r="P7" s="19"/>
    </row>
    <row r="8" spans="1:16" ht="14.25">
      <c r="A8" s="20">
        <v>3</v>
      </c>
      <c r="B8" s="25" t="s">
        <v>28</v>
      </c>
      <c r="C8" s="22">
        <v>6</v>
      </c>
      <c r="D8" s="23">
        <f t="shared" si="1"/>
        <v>0.00418702023726448</v>
      </c>
      <c r="E8" s="24">
        <v>5</v>
      </c>
      <c r="F8" s="24">
        <v>1</v>
      </c>
      <c r="G8" s="24">
        <v>0</v>
      </c>
      <c r="H8" s="24">
        <v>6</v>
      </c>
      <c r="I8" s="24">
        <v>0</v>
      </c>
      <c r="J8" s="24">
        <v>6</v>
      </c>
      <c r="K8" s="24">
        <v>1</v>
      </c>
      <c r="L8" s="24">
        <v>1</v>
      </c>
      <c r="M8" s="24">
        <v>3</v>
      </c>
      <c r="N8" s="24">
        <v>1</v>
      </c>
      <c r="O8" s="24">
        <v>0</v>
      </c>
      <c r="P8" s="19"/>
    </row>
    <row r="9" spans="1:16" ht="14.25">
      <c r="A9" s="20">
        <v>4</v>
      </c>
      <c r="B9" s="25" t="s">
        <v>29</v>
      </c>
      <c r="C9" s="22">
        <v>7</v>
      </c>
      <c r="D9" s="23">
        <f t="shared" si="1"/>
        <v>0.004884856943475227</v>
      </c>
      <c r="E9" s="24">
        <v>7</v>
      </c>
      <c r="F9" s="24">
        <v>0</v>
      </c>
      <c r="G9" s="24">
        <v>0</v>
      </c>
      <c r="H9" s="24">
        <v>7</v>
      </c>
      <c r="I9" s="24">
        <v>0</v>
      </c>
      <c r="J9" s="24">
        <v>7</v>
      </c>
      <c r="K9" s="24">
        <v>2</v>
      </c>
      <c r="L9" s="24">
        <v>1</v>
      </c>
      <c r="M9" s="24">
        <v>2</v>
      </c>
      <c r="N9" s="24">
        <v>2</v>
      </c>
      <c r="O9" s="24">
        <v>0</v>
      </c>
      <c r="P9" s="19"/>
    </row>
    <row r="10" spans="1:16" ht="15">
      <c r="A10" s="26">
        <v>5</v>
      </c>
      <c r="B10" s="27" t="s">
        <v>30</v>
      </c>
      <c r="C10" s="16">
        <v>11</v>
      </c>
      <c r="D10" s="17">
        <f t="shared" si="1"/>
        <v>0.007676203768318213</v>
      </c>
      <c r="E10" s="18">
        <f>SUM(E11:E15)</f>
        <v>10</v>
      </c>
      <c r="F10" s="18">
        <f aca="true" t="shared" si="2" ref="F10:O10">SUM(F11:F15)</f>
        <v>1</v>
      </c>
      <c r="G10" s="18">
        <f t="shared" si="2"/>
        <v>0</v>
      </c>
      <c r="H10" s="18">
        <f t="shared" si="2"/>
        <v>11</v>
      </c>
      <c r="I10" s="18">
        <f t="shared" si="2"/>
        <v>0</v>
      </c>
      <c r="J10" s="18">
        <f t="shared" si="2"/>
        <v>11</v>
      </c>
      <c r="K10" s="18">
        <f t="shared" si="2"/>
        <v>2</v>
      </c>
      <c r="L10" s="18">
        <f t="shared" si="2"/>
        <v>5</v>
      </c>
      <c r="M10" s="18">
        <f t="shared" si="2"/>
        <v>3</v>
      </c>
      <c r="N10" s="18">
        <f t="shared" si="2"/>
        <v>1</v>
      </c>
      <c r="O10" s="18">
        <f t="shared" si="2"/>
        <v>0</v>
      </c>
      <c r="P10" s="19"/>
    </row>
    <row r="11" spans="1:16" ht="14.25">
      <c r="A11" s="20">
        <v>6</v>
      </c>
      <c r="B11" s="21" t="s">
        <v>31</v>
      </c>
      <c r="C11" s="22">
        <v>0</v>
      </c>
      <c r="D11" s="23">
        <f t="shared" si="1"/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19"/>
    </row>
    <row r="12" spans="1:16" ht="14.25">
      <c r="A12" s="20">
        <v>7</v>
      </c>
      <c r="B12" s="21" t="s">
        <v>32</v>
      </c>
      <c r="C12" s="22">
        <v>0</v>
      </c>
      <c r="D12" s="23">
        <f t="shared" si="1"/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19"/>
    </row>
    <row r="13" spans="1:16" ht="14.25">
      <c r="A13" s="20">
        <v>8</v>
      </c>
      <c r="B13" s="21" t="s">
        <v>33</v>
      </c>
      <c r="C13" s="22">
        <v>6</v>
      </c>
      <c r="D13" s="23">
        <f t="shared" si="1"/>
        <v>0.00418702023726448</v>
      </c>
      <c r="E13" s="24">
        <v>5</v>
      </c>
      <c r="F13" s="24">
        <v>1</v>
      </c>
      <c r="G13" s="24">
        <v>0</v>
      </c>
      <c r="H13" s="24">
        <v>6</v>
      </c>
      <c r="I13" s="24">
        <v>0</v>
      </c>
      <c r="J13" s="24">
        <v>6</v>
      </c>
      <c r="K13" s="24">
        <v>1</v>
      </c>
      <c r="L13" s="24">
        <v>3</v>
      </c>
      <c r="M13" s="24">
        <v>1</v>
      </c>
      <c r="N13" s="24">
        <v>1</v>
      </c>
      <c r="O13" s="24">
        <v>0</v>
      </c>
      <c r="P13" s="19"/>
    </row>
    <row r="14" spans="1:16" ht="14.25">
      <c r="A14" s="20">
        <v>9</v>
      </c>
      <c r="B14" s="21" t="s">
        <v>34</v>
      </c>
      <c r="C14" s="22">
        <v>5</v>
      </c>
      <c r="D14" s="23">
        <f t="shared" si="1"/>
        <v>0.0034891835310537334</v>
      </c>
      <c r="E14" s="24">
        <v>5</v>
      </c>
      <c r="F14" s="24">
        <v>0</v>
      </c>
      <c r="G14" s="24">
        <v>0</v>
      </c>
      <c r="H14" s="24">
        <v>5</v>
      </c>
      <c r="I14" s="24">
        <v>0</v>
      </c>
      <c r="J14" s="24">
        <v>5</v>
      </c>
      <c r="K14" s="24">
        <v>1</v>
      </c>
      <c r="L14" s="24">
        <v>2</v>
      </c>
      <c r="M14" s="24">
        <v>2</v>
      </c>
      <c r="N14" s="24">
        <v>0</v>
      </c>
      <c r="O14" s="24">
        <v>0</v>
      </c>
      <c r="P14" s="19"/>
    </row>
    <row r="15" spans="1:16" ht="14.25">
      <c r="A15" s="20">
        <v>10</v>
      </c>
      <c r="B15" s="21" t="s">
        <v>35</v>
      </c>
      <c r="C15" s="22">
        <v>0</v>
      </c>
      <c r="D15" s="23">
        <f t="shared" si="1"/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19"/>
    </row>
    <row r="16" spans="1:16" ht="15">
      <c r="A16" s="26">
        <v>11</v>
      </c>
      <c r="B16" s="27" t="s">
        <v>36</v>
      </c>
      <c r="C16" s="16">
        <v>254</v>
      </c>
      <c r="D16" s="17">
        <f t="shared" si="1"/>
        <v>0.17725052337752967</v>
      </c>
      <c r="E16" s="18">
        <f>SUM(E17:E40)</f>
        <v>197</v>
      </c>
      <c r="F16" s="18">
        <f aca="true" t="shared" si="3" ref="F16:O16">SUM(F17:F40)</f>
        <v>57</v>
      </c>
      <c r="G16" s="18">
        <f t="shared" si="3"/>
        <v>1</v>
      </c>
      <c r="H16" s="18">
        <f t="shared" si="3"/>
        <v>253</v>
      </c>
      <c r="I16" s="18">
        <f t="shared" si="3"/>
        <v>0</v>
      </c>
      <c r="J16" s="18">
        <f t="shared" si="3"/>
        <v>254</v>
      </c>
      <c r="K16" s="18">
        <f t="shared" si="3"/>
        <v>78</v>
      </c>
      <c r="L16" s="18">
        <f t="shared" si="3"/>
        <v>85</v>
      </c>
      <c r="M16" s="18">
        <f t="shared" si="3"/>
        <v>15</v>
      </c>
      <c r="N16" s="18">
        <f t="shared" si="3"/>
        <v>69</v>
      </c>
      <c r="O16" s="18">
        <f t="shared" si="3"/>
        <v>7</v>
      </c>
      <c r="P16" s="19"/>
    </row>
    <row r="17" spans="1:16" ht="14.25">
      <c r="A17" s="20">
        <v>12</v>
      </c>
      <c r="B17" s="21" t="s">
        <v>37</v>
      </c>
      <c r="C17" s="22">
        <v>98</v>
      </c>
      <c r="D17" s="23">
        <f t="shared" si="1"/>
        <v>0.06838799720865317</v>
      </c>
      <c r="E17" s="24">
        <v>58</v>
      </c>
      <c r="F17" s="24">
        <v>40</v>
      </c>
      <c r="G17" s="24">
        <v>0</v>
      </c>
      <c r="H17" s="24">
        <v>98</v>
      </c>
      <c r="I17" s="24">
        <v>0</v>
      </c>
      <c r="J17" s="24">
        <v>98</v>
      </c>
      <c r="K17" s="24">
        <v>30</v>
      </c>
      <c r="L17" s="24">
        <v>38</v>
      </c>
      <c r="M17" s="24">
        <v>8</v>
      </c>
      <c r="N17" s="24">
        <v>17</v>
      </c>
      <c r="O17" s="24">
        <v>5</v>
      </c>
      <c r="P17" s="19"/>
    </row>
    <row r="18" spans="1:16" ht="14.25">
      <c r="A18" s="20">
        <v>13</v>
      </c>
      <c r="B18" s="21" t="s">
        <v>38</v>
      </c>
      <c r="C18" s="22">
        <v>11</v>
      </c>
      <c r="D18" s="23">
        <f t="shared" si="1"/>
        <v>0.007676203768318213</v>
      </c>
      <c r="E18" s="24">
        <v>7</v>
      </c>
      <c r="F18" s="24">
        <v>4</v>
      </c>
      <c r="G18" s="24">
        <v>0</v>
      </c>
      <c r="H18" s="24">
        <v>11</v>
      </c>
      <c r="I18" s="24">
        <v>0</v>
      </c>
      <c r="J18" s="24">
        <v>11</v>
      </c>
      <c r="K18" s="24">
        <v>5</v>
      </c>
      <c r="L18" s="24">
        <v>2</v>
      </c>
      <c r="M18" s="24">
        <v>0</v>
      </c>
      <c r="N18" s="24">
        <v>4</v>
      </c>
      <c r="O18" s="24">
        <v>0</v>
      </c>
      <c r="P18" s="19"/>
    </row>
    <row r="19" spans="1:16" ht="14.25">
      <c r="A19" s="20">
        <v>14</v>
      </c>
      <c r="B19" s="21" t="s">
        <v>39</v>
      </c>
      <c r="C19" s="22">
        <v>0</v>
      </c>
      <c r="D19" s="23">
        <f t="shared" si="1"/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19"/>
    </row>
    <row r="20" spans="1:16" ht="14.25">
      <c r="A20" s="20">
        <v>15</v>
      </c>
      <c r="B20" s="21" t="s">
        <v>40</v>
      </c>
      <c r="C20" s="22">
        <v>0</v>
      </c>
      <c r="D20" s="23">
        <f t="shared" si="1"/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19"/>
    </row>
    <row r="21" spans="1:16" ht="14.25">
      <c r="A21" s="20">
        <v>16</v>
      </c>
      <c r="B21" s="21" t="s">
        <v>41</v>
      </c>
      <c r="C21" s="22">
        <v>0</v>
      </c>
      <c r="D21" s="23">
        <f t="shared" si="1"/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19"/>
    </row>
    <row r="22" spans="1:16" ht="14.25">
      <c r="A22" s="20">
        <v>17</v>
      </c>
      <c r="B22" s="21" t="s">
        <v>42</v>
      </c>
      <c r="C22" s="22">
        <v>0</v>
      </c>
      <c r="D22" s="23">
        <f t="shared" si="1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9"/>
    </row>
    <row r="23" spans="1:16" ht="28.5">
      <c r="A23" s="20">
        <v>18</v>
      </c>
      <c r="B23" s="21" t="s">
        <v>43</v>
      </c>
      <c r="C23" s="22">
        <v>13</v>
      </c>
      <c r="D23" s="23">
        <f t="shared" si="1"/>
        <v>0.009071877180739707</v>
      </c>
      <c r="E23" s="24">
        <v>13</v>
      </c>
      <c r="F23" s="24">
        <v>0</v>
      </c>
      <c r="G23" s="24">
        <v>0</v>
      </c>
      <c r="H23" s="24">
        <v>13</v>
      </c>
      <c r="I23" s="24">
        <v>0</v>
      </c>
      <c r="J23" s="24">
        <v>13</v>
      </c>
      <c r="K23" s="24">
        <v>2</v>
      </c>
      <c r="L23" s="24">
        <v>8</v>
      </c>
      <c r="M23" s="24">
        <v>0</v>
      </c>
      <c r="N23" s="24">
        <v>3</v>
      </c>
      <c r="O23" s="24">
        <v>0</v>
      </c>
      <c r="P23" s="19"/>
    </row>
    <row r="24" spans="1:16" ht="14.25">
      <c r="A24" s="20">
        <v>19</v>
      </c>
      <c r="B24" s="21" t="s">
        <v>44</v>
      </c>
      <c r="C24" s="22">
        <v>2</v>
      </c>
      <c r="D24" s="23">
        <f t="shared" si="1"/>
        <v>0.0013956734124214933</v>
      </c>
      <c r="E24" s="24">
        <v>1</v>
      </c>
      <c r="F24" s="24">
        <v>1</v>
      </c>
      <c r="G24" s="24">
        <v>0</v>
      </c>
      <c r="H24" s="24">
        <v>2</v>
      </c>
      <c r="I24" s="24">
        <v>0</v>
      </c>
      <c r="J24" s="24">
        <v>2</v>
      </c>
      <c r="K24" s="24">
        <v>1</v>
      </c>
      <c r="L24" s="24">
        <v>1</v>
      </c>
      <c r="M24" s="24">
        <v>0</v>
      </c>
      <c r="N24" s="24">
        <v>0</v>
      </c>
      <c r="O24" s="24">
        <v>0</v>
      </c>
      <c r="P24" s="19"/>
    </row>
    <row r="25" spans="1:16" ht="14.25">
      <c r="A25" s="20">
        <v>20</v>
      </c>
      <c r="B25" s="21" t="s">
        <v>45</v>
      </c>
      <c r="C25" s="22">
        <v>1</v>
      </c>
      <c r="D25" s="23">
        <f t="shared" si="1"/>
        <v>0.0006978367062107466</v>
      </c>
      <c r="E25" s="24">
        <v>1</v>
      </c>
      <c r="F25" s="24">
        <v>0</v>
      </c>
      <c r="G25" s="24">
        <v>0</v>
      </c>
      <c r="H25" s="24">
        <v>1</v>
      </c>
      <c r="I25" s="24">
        <v>0</v>
      </c>
      <c r="J25" s="24">
        <v>1</v>
      </c>
      <c r="K25" s="24">
        <v>1</v>
      </c>
      <c r="L25" s="24">
        <v>0</v>
      </c>
      <c r="M25" s="24">
        <v>0</v>
      </c>
      <c r="N25" s="24">
        <v>0</v>
      </c>
      <c r="O25" s="24">
        <v>0</v>
      </c>
      <c r="P25" s="19"/>
    </row>
    <row r="26" spans="1:16" ht="14.25">
      <c r="A26" s="20">
        <v>21</v>
      </c>
      <c r="B26" s="21" t="s">
        <v>46</v>
      </c>
      <c r="C26" s="22">
        <v>0</v>
      </c>
      <c r="D26" s="23">
        <f t="shared" si="1"/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19"/>
    </row>
    <row r="27" spans="1:16" ht="14.25">
      <c r="A27" s="20">
        <v>22</v>
      </c>
      <c r="B27" s="21" t="s">
        <v>47</v>
      </c>
      <c r="C27" s="22">
        <v>2</v>
      </c>
      <c r="D27" s="23">
        <f t="shared" si="1"/>
        <v>0.0013956734124214933</v>
      </c>
      <c r="E27" s="24">
        <v>0</v>
      </c>
      <c r="F27" s="24">
        <v>2</v>
      </c>
      <c r="G27" s="24">
        <v>0</v>
      </c>
      <c r="H27" s="24">
        <v>2</v>
      </c>
      <c r="I27" s="24">
        <v>0</v>
      </c>
      <c r="J27" s="24">
        <v>2</v>
      </c>
      <c r="K27" s="24">
        <v>0</v>
      </c>
      <c r="L27" s="24">
        <v>0</v>
      </c>
      <c r="M27" s="24">
        <v>1</v>
      </c>
      <c r="N27" s="24">
        <v>1</v>
      </c>
      <c r="O27" s="24">
        <v>0</v>
      </c>
      <c r="P27" s="19"/>
    </row>
    <row r="28" spans="1:16" ht="14.25" customHeight="1">
      <c r="A28" s="20">
        <v>23</v>
      </c>
      <c r="B28" s="21" t="s">
        <v>48</v>
      </c>
      <c r="C28" s="22">
        <v>13</v>
      </c>
      <c r="D28" s="23">
        <f t="shared" si="1"/>
        <v>0.009071877180739707</v>
      </c>
      <c r="E28" s="24">
        <v>6</v>
      </c>
      <c r="F28" s="24">
        <v>7</v>
      </c>
      <c r="G28" s="24">
        <v>0</v>
      </c>
      <c r="H28" s="24">
        <v>13</v>
      </c>
      <c r="I28" s="24">
        <v>0</v>
      </c>
      <c r="J28" s="24">
        <v>13</v>
      </c>
      <c r="K28" s="24">
        <v>5</v>
      </c>
      <c r="L28" s="24">
        <v>6</v>
      </c>
      <c r="M28" s="24">
        <v>0</v>
      </c>
      <c r="N28" s="24">
        <v>2</v>
      </c>
      <c r="O28" s="24">
        <v>0</v>
      </c>
      <c r="P28" s="19"/>
    </row>
    <row r="29" spans="1:16" ht="14.25">
      <c r="A29" s="20">
        <v>24</v>
      </c>
      <c r="B29" s="21" t="s">
        <v>49</v>
      </c>
      <c r="C29" s="22">
        <v>15</v>
      </c>
      <c r="D29" s="23">
        <f t="shared" si="1"/>
        <v>0.0104675505931612</v>
      </c>
      <c r="E29" s="24">
        <v>15</v>
      </c>
      <c r="F29" s="24">
        <v>0</v>
      </c>
      <c r="G29" s="24">
        <v>0</v>
      </c>
      <c r="H29" s="24">
        <v>15</v>
      </c>
      <c r="I29" s="24">
        <v>0</v>
      </c>
      <c r="J29" s="24">
        <v>15</v>
      </c>
      <c r="K29" s="24">
        <v>2</v>
      </c>
      <c r="L29" s="24">
        <v>5</v>
      </c>
      <c r="M29" s="24">
        <v>4</v>
      </c>
      <c r="N29" s="24">
        <v>4</v>
      </c>
      <c r="O29" s="24">
        <v>0</v>
      </c>
      <c r="P29" s="19"/>
    </row>
    <row r="30" spans="1:16" ht="14.25">
      <c r="A30" s="20">
        <v>25</v>
      </c>
      <c r="B30" s="21" t="s">
        <v>50</v>
      </c>
      <c r="C30" s="22">
        <v>38</v>
      </c>
      <c r="D30" s="23">
        <f t="shared" si="1"/>
        <v>0.026517794836008374</v>
      </c>
      <c r="E30" s="24">
        <v>37</v>
      </c>
      <c r="F30" s="24">
        <v>1</v>
      </c>
      <c r="G30" s="24">
        <v>0</v>
      </c>
      <c r="H30" s="24">
        <v>38</v>
      </c>
      <c r="I30" s="24">
        <v>0</v>
      </c>
      <c r="J30" s="24">
        <v>38</v>
      </c>
      <c r="K30" s="24">
        <v>12</v>
      </c>
      <c r="L30" s="24">
        <v>7</v>
      </c>
      <c r="M30" s="24">
        <v>2</v>
      </c>
      <c r="N30" s="24">
        <v>16</v>
      </c>
      <c r="O30" s="24">
        <v>1</v>
      </c>
      <c r="P30" s="19"/>
    </row>
    <row r="31" spans="1:16" ht="14.25">
      <c r="A31" s="20">
        <v>26</v>
      </c>
      <c r="B31" s="21" t="s">
        <v>51</v>
      </c>
      <c r="C31" s="22">
        <v>3</v>
      </c>
      <c r="D31" s="23">
        <f t="shared" si="1"/>
        <v>0.00209351011863224</v>
      </c>
      <c r="E31" s="24">
        <v>2</v>
      </c>
      <c r="F31" s="24">
        <v>1</v>
      </c>
      <c r="G31" s="24">
        <v>0</v>
      </c>
      <c r="H31" s="24">
        <v>3</v>
      </c>
      <c r="I31" s="24">
        <v>0</v>
      </c>
      <c r="J31" s="24">
        <v>3</v>
      </c>
      <c r="K31" s="24">
        <v>0</v>
      </c>
      <c r="L31" s="24">
        <v>0</v>
      </c>
      <c r="M31" s="24">
        <v>0</v>
      </c>
      <c r="N31" s="24">
        <v>3</v>
      </c>
      <c r="O31" s="24">
        <v>0</v>
      </c>
      <c r="P31" s="19"/>
    </row>
    <row r="32" spans="1:16" ht="28.5">
      <c r="A32" s="20">
        <v>27</v>
      </c>
      <c r="B32" s="21" t="s">
        <v>52</v>
      </c>
      <c r="C32" s="22">
        <v>35</v>
      </c>
      <c r="D32" s="23">
        <f t="shared" si="1"/>
        <v>0.024424284717376135</v>
      </c>
      <c r="E32" s="24">
        <v>35</v>
      </c>
      <c r="F32" s="24">
        <v>0</v>
      </c>
      <c r="G32" s="24">
        <v>1</v>
      </c>
      <c r="H32" s="24">
        <v>34</v>
      </c>
      <c r="I32" s="24">
        <v>0</v>
      </c>
      <c r="J32" s="24">
        <v>35</v>
      </c>
      <c r="K32" s="24">
        <v>11</v>
      </c>
      <c r="L32" s="24">
        <v>9</v>
      </c>
      <c r="M32" s="24">
        <v>0</v>
      </c>
      <c r="N32" s="24">
        <v>14</v>
      </c>
      <c r="O32" s="24">
        <v>1</v>
      </c>
      <c r="P32" s="19"/>
    </row>
    <row r="33" spans="1:16" ht="28.5">
      <c r="A33" s="20">
        <v>28</v>
      </c>
      <c r="B33" s="21" t="s">
        <v>53</v>
      </c>
      <c r="C33" s="22">
        <v>1</v>
      </c>
      <c r="D33" s="23">
        <f t="shared" si="1"/>
        <v>0.0006978367062107466</v>
      </c>
      <c r="E33" s="24">
        <v>1</v>
      </c>
      <c r="F33" s="24">
        <v>0</v>
      </c>
      <c r="G33" s="24">
        <v>0</v>
      </c>
      <c r="H33" s="24">
        <v>1</v>
      </c>
      <c r="I33" s="24">
        <v>0</v>
      </c>
      <c r="J33" s="24">
        <v>1</v>
      </c>
      <c r="K33" s="24">
        <v>0</v>
      </c>
      <c r="L33" s="24">
        <v>1</v>
      </c>
      <c r="M33" s="24">
        <v>0</v>
      </c>
      <c r="N33" s="24">
        <v>0</v>
      </c>
      <c r="O33" s="24">
        <v>0</v>
      </c>
      <c r="P33" s="19"/>
    </row>
    <row r="34" spans="1:16" ht="14.25">
      <c r="A34" s="20">
        <v>29</v>
      </c>
      <c r="B34" s="21" t="s">
        <v>54</v>
      </c>
      <c r="C34" s="22">
        <v>5</v>
      </c>
      <c r="D34" s="23">
        <f t="shared" si="1"/>
        <v>0.0034891835310537334</v>
      </c>
      <c r="E34" s="24">
        <v>5</v>
      </c>
      <c r="F34" s="24">
        <v>0</v>
      </c>
      <c r="G34" s="24">
        <v>0</v>
      </c>
      <c r="H34" s="24">
        <v>5</v>
      </c>
      <c r="I34" s="24">
        <v>0</v>
      </c>
      <c r="J34" s="24">
        <v>5</v>
      </c>
      <c r="K34" s="24">
        <v>3</v>
      </c>
      <c r="L34" s="24">
        <v>2</v>
      </c>
      <c r="M34" s="24">
        <v>0</v>
      </c>
      <c r="N34" s="24">
        <v>0</v>
      </c>
      <c r="O34" s="24">
        <v>0</v>
      </c>
      <c r="P34" s="19"/>
    </row>
    <row r="35" spans="1:16" ht="14.25">
      <c r="A35" s="20">
        <v>30</v>
      </c>
      <c r="B35" s="21" t="s">
        <v>55</v>
      </c>
      <c r="C35" s="22">
        <v>8</v>
      </c>
      <c r="D35" s="23">
        <f t="shared" si="1"/>
        <v>0.005582693649685973</v>
      </c>
      <c r="E35" s="24">
        <v>8</v>
      </c>
      <c r="F35" s="24">
        <v>0</v>
      </c>
      <c r="G35" s="24">
        <v>0</v>
      </c>
      <c r="H35" s="24">
        <v>8</v>
      </c>
      <c r="I35" s="24">
        <v>0</v>
      </c>
      <c r="J35" s="24">
        <v>8</v>
      </c>
      <c r="K35" s="24">
        <v>2</v>
      </c>
      <c r="L35" s="24">
        <v>2</v>
      </c>
      <c r="M35" s="24">
        <v>0</v>
      </c>
      <c r="N35" s="24">
        <v>4</v>
      </c>
      <c r="O35" s="24">
        <v>0</v>
      </c>
      <c r="P35" s="19"/>
    </row>
    <row r="36" spans="1:16" ht="28.5">
      <c r="A36" s="20">
        <v>31</v>
      </c>
      <c r="B36" s="21" t="s">
        <v>56</v>
      </c>
      <c r="C36" s="22">
        <v>1</v>
      </c>
      <c r="D36" s="23">
        <f t="shared" si="1"/>
        <v>0.0006978367062107466</v>
      </c>
      <c r="E36" s="24">
        <v>1</v>
      </c>
      <c r="F36" s="24">
        <v>0</v>
      </c>
      <c r="G36" s="24">
        <v>0</v>
      </c>
      <c r="H36" s="24">
        <v>1</v>
      </c>
      <c r="I36" s="24">
        <v>0</v>
      </c>
      <c r="J36" s="24">
        <v>1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19"/>
    </row>
    <row r="37" spans="1:16" ht="14.25">
      <c r="A37" s="20">
        <v>32</v>
      </c>
      <c r="B37" s="21" t="s">
        <v>57</v>
      </c>
      <c r="C37" s="22">
        <v>0</v>
      </c>
      <c r="D37" s="23">
        <f t="shared" si="1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19"/>
    </row>
    <row r="38" spans="1:16" ht="14.25">
      <c r="A38" s="20">
        <v>33</v>
      </c>
      <c r="B38" s="21" t="s">
        <v>58</v>
      </c>
      <c r="C38" s="22">
        <v>4</v>
      </c>
      <c r="D38" s="23">
        <f t="shared" si="1"/>
        <v>0.0027913468248429866</v>
      </c>
      <c r="E38" s="24">
        <v>4</v>
      </c>
      <c r="F38" s="24">
        <v>0</v>
      </c>
      <c r="G38" s="24">
        <v>0</v>
      </c>
      <c r="H38" s="24">
        <v>4</v>
      </c>
      <c r="I38" s="24">
        <v>0</v>
      </c>
      <c r="J38" s="24">
        <v>4</v>
      </c>
      <c r="K38" s="24">
        <v>2</v>
      </c>
      <c r="L38" s="24">
        <v>1</v>
      </c>
      <c r="M38" s="24">
        <v>0</v>
      </c>
      <c r="N38" s="24">
        <v>1</v>
      </c>
      <c r="O38" s="24">
        <v>0</v>
      </c>
      <c r="P38" s="19"/>
    </row>
    <row r="39" spans="1:16" ht="14.25">
      <c r="A39" s="20">
        <v>34</v>
      </c>
      <c r="B39" s="21" t="s">
        <v>59</v>
      </c>
      <c r="C39" s="22">
        <v>2</v>
      </c>
      <c r="D39" s="23">
        <f t="shared" si="1"/>
        <v>0.0013956734124214933</v>
      </c>
      <c r="E39" s="24">
        <v>1</v>
      </c>
      <c r="F39" s="24">
        <v>1</v>
      </c>
      <c r="G39" s="24">
        <v>0</v>
      </c>
      <c r="H39" s="24">
        <v>2</v>
      </c>
      <c r="I39" s="24">
        <v>0</v>
      </c>
      <c r="J39" s="24">
        <v>2</v>
      </c>
      <c r="K39" s="24">
        <v>1</v>
      </c>
      <c r="L39" s="24">
        <v>1</v>
      </c>
      <c r="M39" s="24">
        <v>0</v>
      </c>
      <c r="N39" s="24">
        <v>0</v>
      </c>
      <c r="O39" s="24">
        <v>0</v>
      </c>
      <c r="P39" s="19"/>
    </row>
    <row r="40" spans="1:16" ht="14.25">
      <c r="A40" s="20">
        <v>35</v>
      </c>
      <c r="B40" s="21" t="s">
        <v>60</v>
      </c>
      <c r="C40" s="22">
        <v>2</v>
      </c>
      <c r="D40" s="23">
        <f t="shared" si="1"/>
        <v>0.0013956734124214933</v>
      </c>
      <c r="E40" s="24">
        <v>2</v>
      </c>
      <c r="F40" s="24">
        <v>0</v>
      </c>
      <c r="G40" s="24">
        <v>0</v>
      </c>
      <c r="H40" s="24">
        <v>2</v>
      </c>
      <c r="I40" s="24">
        <v>0</v>
      </c>
      <c r="J40" s="24">
        <v>2</v>
      </c>
      <c r="K40" s="24">
        <v>1</v>
      </c>
      <c r="L40" s="24">
        <v>1</v>
      </c>
      <c r="M40" s="24">
        <v>0</v>
      </c>
      <c r="N40" s="24">
        <v>0</v>
      </c>
      <c r="O40" s="24">
        <v>0</v>
      </c>
      <c r="P40" s="19"/>
    </row>
    <row r="41" spans="1:16" ht="30">
      <c r="A41" s="26">
        <v>36</v>
      </c>
      <c r="B41" s="27" t="s">
        <v>61</v>
      </c>
      <c r="C41" s="16">
        <v>15</v>
      </c>
      <c r="D41" s="17">
        <f t="shared" si="1"/>
        <v>0.0104675505931612</v>
      </c>
      <c r="E41" s="18">
        <f>SUM(E42)</f>
        <v>14</v>
      </c>
      <c r="F41" s="18">
        <f aca="true" t="shared" si="4" ref="F41:O41">SUM(F42)</f>
        <v>1</v>
      </c>
      <c r="G41" s="18">
        <f t="shared" si="4"/>
        <v>0</v>
      </c>
      <c r="H41" s="18">
        <f t="shared" si="4"/>
        <v>15</v>
      </c>
      <c r="I41" s="18">
        <f t="shared" si="4"/>
        <v>1</v>
      </c>
      <c r="J41" s="18">
        <f t="shared" si="4"/>
        <v>14</v>
      </c>
      <c r="K41" s="18">
        <f t="shared" si="4"/>
        <v>5</v>
      </c>
      <c r="L41" s="18">
        <f t="shared" si="4"/>
        <v>5</v>
      </c>
      <c r="M41" s="18">
        <f t="shared" si="4"/>
        <v>1</v>
      </c>
      <c r="N41" s="18">
        <f t="shared" si="4"/>
        <v>4</v>
      </c>
      <c r="O41" s="18">
        <f t="shared" si="4"/>
        <v>0</v>
      </c>
      <c r="P41" s="19"/>
    </row>
    <row r="42" spans="1:16" ht="21" customHeight="1">
      <c r="A42" s="20">
        <v>37</v>
      </c>
      <c r="B42" s="21" t="s">
        <v>62</v>
      </c>
      <c r="C42" s="22">
        <v>15</v>
      </c>
      <c r="D42" s="23">
        <f t="shared" si="1"/>
        <v>0.0104675505931612</v>
      </c>
      <c r="E42" s="24">
        <v>14</v>
      </c>
      <c r="F42" s="24">
        <v>1</v>
      </c>
      <c r="G42" s="24">
        <v>0</v>
      </c>
      <c r="H42" s="24">
        <v>15</v>
      </c>
      <c r="I42" s="24">
        <v>1</v>
      </c>
      <c r="J42" s="24">
        <v>14</v>
      </c>
      <c r="K42" s="24">
        <v>5</v>
      </c>
      <c r="L42" s="24">
        <v>5</v>
      </c>
      <c r="M42" s="24">
        <v>1</v>
      </c>
      <c r="N42" s="24">
        <v>4</v>
      </c>
      <c r="O42" s="24">
        <v>0</v>
      </c>
      <c r="P42" s="19"/>
    </row>
    <row r="43" spans="1:16" ht="30">
      <c r="A43" s="26">
        <v>38</v>
      </c>
      <c r="B43" s="27" t="s">
        <v>63</v>
      </c>
      <c r="C43" s="16">
        <v>33</v>
      </c>
      <c r="D43" s="17">
        <f t="shared" si="1"/>
        <v>0.023028611304954642</v>
      </c>
      <c r="E43" s="18">
        <f>SUM(E44:E47)</f>
        <v>31</v>
      </c>
      <c r="F43" s="18">
        <f aca="true" t="shared" si="5" ref="F43:O43">SUM(F44:F47)</f>
        <v>2</v>
      </c>
      <c r="G43" s="18">
        <f t="shared" si="5"/>
        <v>0</v>
      </c>
      <c r="H43" s="18">
        <f t="shared" si="5"/>
        <v>33</v>
      </c>
      <c r="I43" s="18">
        <f t="shared" si="5"/>
        <v>1</v>
      </c>
      <c r="J43" s="18">
        <f t="shared" si="5"/>
        <v>32</v>
      </c>
      <c r="K43" s="18">
        <f t="shared" si="5"/>
        <v>11</v>
      </c>
      <c r="L43" s="18">
        <f t="shared" si="5"/>
        <v>6</v>
      </c>
      <c r="M43" s="18">
        <f t="shared" si="5"/>
        <v>9</v>
      </c>
      <c r="N43" s="18">
        <f t="shared" si="5"/>
        <v>6</v>
      </c>
      <c r="O43" s="18">
        <f t="shared" si="5"/>
        <v>1</v>
      </c>
      <c r="P43" s="19"/>
    </row>
    <row r="44" spans="1:16" ht="14.25">
      <c r="A44" s="20">
        <v>39</v>
      </c>
      <c r="B44" s="21" t="s">
        <v>64</v>
      </c>
      <c r="C44" s="22">
        <v>10</v>
      </c>
      <c r="D44" s="23">
        <f t="shared" si="1"/>
        <v>0.006978367062107467</v>
      </c>
      <c r="E44" s="24">
        <v>9</v>
      </c>
      <c r="F44" s="24">
        <v>1</v>
      </c>
      <c r="G44" s="24">
        <v>0</v>
      </c>
      <c r="H44" s="24">
        <v>10</v>
      </c>
      <c r="I44" s="24">
        <v>0</v>
      </c>
      <c r="J44" s="24">
        <v>10</v>
      </c>
      <c r="K44" s="24">
        <v>2</v>
      </c>
      <c r="L44" s="24">
        <v>2</v>
      </c>
      <c r="M44" s="24">
        <v>4</v>
      </c>
      <c r="N44" s="24">
        <v>2</v>
      </c>
      <c r="O44" s="24">
        <v>0</v>
      </c>
      <c r="P44" s="19"/>
    </row>
    <row r="45" spans="1:16" ht="14.25">
      <c r="A45" s="20">
        <v>40</v>
      </c>
      <c r="B45" s="21" t="s">
        <v>65</v>
      </c>
      <c r="C45" s="22">
        <v>7</v>
      </c>
      <c r="D45" s="23">
        <f t="shared" si="1"/>
        <v>0.004884856943475227</v>
      </c>
      <c r="E45" s="24">
        <v>7</v>
      </c>
      <c r="F45" s="24">
        <v>0</v>
      </c>
      <c r="G45" s="24">
        <v>0</v>
      </c>
      <c r="H45" s="24">
        <v>7</v>
      </c>
      <c r="I45" s="24">
        <v>0</v>
      </c>
      <c r="J45" s="24">
        <v>7</v>
      </c>
      <c r="K45" s="24">
        <v>3</v>
      </c>
      <c r="L45" s="24">
        <v>0</v>
      </c>
      <c r="M45" s="24">
        <v>3</v>
      </c>
      <c r="N45" s="24">
        <v>0</v>
      </c>
      <c r="O45" s="24">
        <v>1</v>
      </c>
      <c r="P45" s="19"/>
    </row>
    <row r="46" spans="1:16" ht="14.25">
      <c r="A46" s="20">
        <v>41</v>
      </c>
      <c r="B46" s="21" t="s">
        <v>66</v>
      </c>
      <c r="C46" s="22">
        <v>13</v>
      </c>
      <c r="D46" s="23">
        <f t="shared" si="1"/>
        <v>0.009071877180739707</v>
      </c>
      <c r="E46" s="24">
        <v>12</v>
      </c>
      <c r="F46" s="24">
        <v>1</v>
      </c>
      <c r="G46" s="24">
        <v>0</v>
      </c>
      <c r="H46" s="24">
        <v>13</v>
      </c>
      <c r="I46" s="24">
        <v>0</v>
      </c>
      <c r="J46" s="24">
        <v>13</v>
      </c>
      <c r="K46" s="24">
        <v>5</v>
      </c>
      <c r="L46" s="24">
        <v>3</v>
      </c>
      <c r="M46" s="24">
        <v>1</v>
      </c>
      <c r="N46" s="24">
        <v>4</v>
      </c>
      <c r="O46" s="24">
        <v>0</v>
      </c>
      <c r="P46" s="19"/>
    </row>
    <row r="47" spans="1:16" ht="28.5">
      <c r="A47" s="20">
        <v>42</v>
      </c>
      <c r="B47" s="21" t="s">
        <v>67</v>
      </c>
      <c r="C47" s="22">
        <v>3</v>
      </c>
      <c r="D47" s="23">
        <f t="shared" si="1"/>
        <v>0.00209351011863224</v>
      </c>
      <c r="E47" s="24">
        <v>3</v>
      </c>
      <c r="F47" s="24">
        <v>0</v>
      </c>
      <c r="G47" s="24">
        <v>0</v>
      </c>
      <c r="H47" s="24">
        <v>3</v>
      </c>
      <c r="I47" s="24">
        <v>1</v>
      </c>
      <c r="J47" s="24">
        <v>2</v>
      </c>
      <c r="K47" s="24">
        <v>1</v>
      </c>
      <c r="L47" s="24">
        <v>1</v>
      </c>
      <c r="M47" s="24">
        <v>1</v>
      </c>
      <c r="N47" s="24">
        <v>0</v>
      </c>
      <c r="O47" s="24">
        <v>0</v>
      </c>
      <c r="P47" s="19"/>
    </row>
    <row r="48" spans="1:16" ht="15">
      <c r="A48" s="26">
        <v>43</v>
      </c>
      <c r="B48" s="27" t="s">
        <v>68</v>
      </c>
      <c r="C48" s="16">
        <v>279</v>
      </c>
      <c r="D48" s="17">
        <f t="shared" si="1"/>
        <v>0.19469644103279832</v>
      </c>
      <c r="E48" s="18">
        <f>SUM(E49:E51)</f>
        <v>276</v>
      </c>
      <c r="F48" s="18">
        <f aca="true" t="shared" si="6" ref="F48:O48">SUM(F49:F51)</f>
        <v>3</v>
      </c>
      <c r="G48" s="18">
        <f t="shared" si="6"/>
        <v>0</v>
      </c>
      <c r="H48" s="18">
        <f t="shared" si="6"/>
        <v>279</v>
      </c>
      <c r="I48" s="18">
        <f t="shared" si="6"/>
        <v>2</v>
      </c>
      <c r="J48" s="18">
        <f t="shared" si="6"/>
        <v>277</v>
      </c>
      <c r="K48" s="18">
        <f t="shared" si="6"/>
        <v>149</v>
      </c>
      <c r="L48" s="18">
        <f t="shared" si="6"/>
        <v>44</v>
      </c>
      <c r="M48" s="18">
        <f t="shared" si="6"/>
        <v>4</v>
      </c>
      <c r="N48" s="18">
        <f t="shared" si="6"/>
        <v>73</v>
      </c>
      <c r="O48" s="18">
        <f t="shared" si="6"/>
        <v>9</v>
      </c>
      <c r="P48" s="19"/>
    </row>
    <row r="49" spans="1:16" ht="14.25">
      <c r="A49" s="20">
        <v>44</v>
      </c>
      <c r="B49" s="21" t="s">
        <v>69</v>
      </c>
      <c r="C49" s="22">
        <v>183</v>
      </c>
      <c r="D49" s="23">
        <f t="shared" si="1"/>
        <v>0.12770411723656663</v>
      </c>
      <c r="E49" s="24">
        <v>182</v>
      </c>
      <c r="F49" s="24">
        <v>1</v>
      </c>
      <c r="G49" s="24">
        <v>0</v>
      </c>
      <c r="H49" s="24">
        <v>183</v>
      </c>
      <c r="I49" s="24">
        <v>1</v>
      </c>
      <c r="J49" s="24">
        <v>182</v>
      </c>
      <c r="K49" s="24">
        <v>92</v>
      </c>
      <c r="L49" s="24">
        <v>32</v>
      </c>
      <c r="M49" s="24">
        <v>1</v>
      </c>
      <c r="N49" s="24">
        <v>52</v>
      </c>
      <c r="O49" s="24">
        <v>6</v>
      </c>
      <c r="P49" s="19"/>
    </row>
    <row r="50" spans="1:16" ht="14.25">
      <c r="A50" s="20">
        <v>45</v>
      </c>
      <c r="B50" s="21" t="s">
        <v>70</v>
      </c>
      <c r="C50" s="22">
        <v>14</v>
      </c>
      <c r="D50" s="23">
        <f t="shared" si="1"/>
        <v>0.009769713886950453</v>
      </c>
      <c r="E50" s="24">
        <v>13</v>
      </c>
      <c r="F50" s="24">
        <v>1</v>
      </c>
      <c r="G50" s="24">
        <v>0</v>
      </c>
      <c r="H50" s="24">
        <v>14</v>
      </c>
      <c r="I50" s="24">
        <v>0</v>
      </c>
      <c r="J50" s="24">
        <v>14</v>
      </c>
      <c r="K50" s="24">
        <v>9</v>
      </c>
      <c r="L50" s="24">
        <v>3</v>
      </c>
      <c r="M50" s="24">
        <v>1</v>
      </c>
      <c r="N50" s="24">
        <v>1</v>
      </c>
      <c r="O50" s="24">
        <v>0</v>
      </c>
      <c r="P50" s="19"/>
    </row>
    <row r="51" spans="1:16" ht="14.25">
      <c r="A51" s="20">
        <v>46</v>
      </c>
      <c r="B51" s="21" t="s">
        <v>71</v>
      </c>
      <c r="C51" s="22">
        <v>82</v>
      </c>
      <c r="D51" s="23">
        <f t="shared" si="1"/>
        <v>0.05722260990928123</v>
      </c>
      <c r="E51" s="24">
        <v>81</v>
      </c>
      <c r="F51" s="24">
        <v>1</v>
      </c>
      <c r="G51" s="24">
        <v>0</v>
      </c>
      <c r="H51" s="24">
        <v>82</v>
      </c>
      <c r="I51" s="24">
        <v>1</v>
      </c>
      <c r="J51" s="24">
        <v>81</v>
      </c>
      <c r="K51" s="24">
        <v>48</v>
      </c>
      <c r="L51" s="24">
        <v>9</v>
      </c>
      <c r="M51" s="24">
        <v>2</v>
      </c>
      <c r="N51" s="24">
        <v>20</v>
      </c>
      <c r="O51" s="24">
        <v>3</v>
      </c>
      <c r="P51" s="19"/>
    </row>
    <row r="52" spans="1:16" ht="30">
      <c r="A52" s="26">
        <v>47</v>
      </c>
      <c r="B52" s="27" t="s">
        <v>72</v>
      </c>
      <c r="C52" s="16">
        <v>191</v>
      </c>
      <c r="D52" s="17">
        <f t="shared" si="1"/>
        <v>0.1332868108862526</v>
      </c>
      <c r="E52" s="18">
        <f>SUM(E53:E55)</f>
        <v>115</v>
      </c>
      <c r="F52" s="18">
        <f aca="true" t="shared" si="7" ref="F52:O52">SUM(F53:F55)</f>
        <v>76</v>
      </c>
      <c r="G52" s="18">
        <f t="shared" si="7"/>
        <v>0</v>
      </c>
      <c r="H52" s="18">
        <f t="shared" si="7"/>
        <v>191</v>
      </c>
      <c r="I52" s="18">
        <f t="shared" si="7"/>
        <v>0</v>
      </c>
      <c r="J52" s="18">
        <f t="shared" si="7"/>
        <v>191</v>
      </c>
      <c r="K52" s="18">
        <f t="shared" si="7"/>
        <v>55</v>
      </c>
      <c r="L52" s="18">
        <f t="shared" si="7"/>
        <v>67</v>
      </c>
      <c r="M52" s="18">
        <f t="shared" si="7"/>
        <v>25</v>
      </c>
      <c r="N52" s="18">
        <f t="shared" si="7"/>
        <v>39</v>
      </c>
      <c r="O52" s="18">
        <f t="shared" si="7"/>
        <v>5</v>
      </c>
      <c r="P52" s="19"/>
    </row>
    <row r="53" spans="1:16" ht="28.5">
      <c r="A53" s="20">
        <v>48</v>
      </c>
      <c r="B53" s="21" t="s">
        <v>73</v>
      </c>
      <c r="C53" s="22">
        <v>28</v>
      </c>
      <c r="D53" s="23">
        <f t="shared" si="1"/>
        <v>0.019539427773900907</v>
      </c>
      <c r="E53" s="24">
        <v>27</v>
      </c>
      <c r="F53" s="24">
        <v>1</v>
      </c>
      <c r="G53" s="24">
        <v>0</v>
      </c>
      <c r="H53" s="24">
        <v>28</v>
      </c>
      <c r="I53" s="24">
        <v>0</v>
      </c>
      <c r="J53" s="24">
        <v>28</v>
      </c>
      <c r="K53" s="24">
        <v>4</v>
      </c>
      <c r="L53" s="24">
        <v>6</v>
      </c>
      <c r="M53" s="24">
        <v>8</v>
      </c>
      <c r="N53" s="24">
        <v>10</v>
      </c>
      <c r="O53" s="24">
        <v>0</v>
      </c>
      <c r="P53" s="19"/>
    </row>
    <row r="54" spans="1:16" ht="28.5">
      <c r="A54" s="20">
        <v>49</v>
      </c>
      <c r="B54" s="21" t="s">
        <v>74</v>
      </c>
      <c r="C54" s="22">
        <v>44</v>
      </c>
      <c r="D54" s="23">
        <f t="shared" si="1"/>
        <v>0.030704815073272853</v>
      </c>
      <c r="E54" s="24">
        <v>35</v>
      </c>
      <c r="F54" s="24">
        <v>9</v>
      </c>
      <c r="G54" s="24">
        <v>0</v>
      </c>
      <c r="H54" s="24">
        <v>44</v>
      </c>
      <c r="I54" s="24">
        <v>0</v>
      </c>
      <c r="J54" s="24">
        <v>44</v>
      </c>
      <c r="K54" s="24">
        <v>14</v>
      </c>
      <c r="L54" s="24">
        <v>13</v>
      </c>
      <c r="M54" s="24">
        <v>7</v>
      </c>
      <c r="N54" s="24">
        <v>8</v>
      </c>
      <c r="O54" s="24">
        <v>2</v>
      </c>
      <c r="P54" s="19"/>
    </row>
    <row r="55" spans="1:16" ht="28.5">
      <c r="A55" s="20">
        <v>50</v>
      </c>
      <c r="B55" s="21" t="s">
        <v>75</v>
      </c>
      <c r="C55" s="22">
        <v>119</v>
      </c>
      <c r="D55" s="23">
        <f t="shared" si="1"/>
        <v>0.08304256803907886</v>
      </c>
      <c r="E55" s="24">
        <v>53</v>
      </c>
      <c r="F55" s="24">
        <v>66</v>
      </c>
      <c r="G55" s="24">
        <v>0</v>
      </c>
      <c r="H55" s="24">
        <v>119</v>
      </c>
      <c r="I55" s="24">
        <v>0</v>
      </c>
      <c r="J55" s="24">
        <v>119</v>
      </c>
      <c r="K55" s="24">
        <v>37</v>
      </c>
      <c r="L55" s="24">
        <v>48</v>
      </c>
      <c r="M55" s="24">
        <v>10</v>
      </c>
      <c r="N55" s="24">
        <v>21</v>
      </c>
      <c r="O55" s="24">
        <v>3</v>
      </c>
      <c r="P55" s="19"/>
    </row>
    <row r="56" spans="1:16" ht="15">
      <c r="A56" s="26">
        <v>51</v>
      </c>
      <c r="B56" s="27" t="s">
        <v>76</v>
      </c>
      <c r="C56" s="16">
        <v>97</v>
      </c>
      <c r="D56" s="17">
        <f t="shared" si="1"/>
        <v>0.06769016050244243</v>
      </c>
      <c r="E56" s="18">
        <f>SUM(E57:E61)</f>
        <v>78</v>
      </c>
      <c r="F56" s="18">
        <f aca="true" t="shared" si="8" ref="F56:O56">SUM(F57:F61)</f>
        <v>19</v>
      </c>
      <c r="G56" s="18">
        <f t="shared" si="8"/>
        <v>0</v>
      </c>
      <c r="H56" s="18">
        <f t="shared" si="8"/>
        <v>97</v>
      </c>
      <c r="I56" s="18">
        <f t="shared" si="8"/>
        <v>0</v>
      </c>
      <c r="J56" s="18">
        <f t="shared" si="8"/>
        <v>97</v>
      </c>
      <c r="K56" s="18">
        <f t="shared" si="8"/>
        <v>45</v>
      </c>
      <c r="L56" s="18">
        <f t="shared" si="8"/>
        <v>21</v>
      </c>
      <c r="M56" s="18">
        <f t="shared" si="8"/>
        <v>14</v>
      </c>
      <c r="N56" s="18">
        <f t="shared" si="8"/>
        <v>15</v>
      </c>
      <c r="O56" s="18">
        <f t="shared" si="8"/>
        <v>2</v>
      </c>
      <c r="P56" s="19"/>
    </row>
    <row r="57" spans="1:16" ht="14.25">
      <c r="A57" s="20">
        <v>52</v>
      </c>
      <c r="B57" s="21" t="s">
        <v>77</v>
      </c>
      <c r="C57" s="22">
        <v>15</v>
      </c>
      <c r="D57" s="23">
        <f t="shared" si="1"/>
        <v>0.0104675505931612</v>
      </c>
      <c r="E57" s="24">
        <v>14</v>
      </c>
      <c r="F57" s="24">
        <v>1</v>
      </c>
      <c r="G57" s="24">
        <v>0</v>
      </c>
      <c r="H57" s="24">
        <v>15</v>
      </c>
      <c r="I57" s="24">
        <v>0</v>
      </c>
      <c r="J57" s="24">
        <v>15</v>
      </c>
      <c r="K57" s="24">
        <v>7</v>
      </c>
      <c r="L57" s="24">
        <v>2</v>
      </c>
      <c r="M57" s="24">
        <v>5</v>
      </c>
      <c r="N57" s="24">
        <v>1</v>
      </c>
      <c r="O57" s="24">
        <v>0</v>
      </c>
      <c r="P57" s="19"/>
    </row>
    <row r="58" spans="1:16" ht="14.25">
      <c r="A58" s="20">
        <v>53</v>
      </c>
      <c r="B58" s="21" t="s">
        <v>78</v>
      </c>
      <c r="C58" s="22">
        <v>0</v>
      </c>
      <c r="D58" s="23">
        <f t="shared" si="1"/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19"/>
    </row>
    <row r="59" spans="1:16" ht="14.25">
      <c r="A59" s="20">
        <v>54</v>
      </c>
      <c r="B59" s="21" t="s">
        <v>79</v>
      </c>
      <c r="C59" s="22">
        <v>0</v>
      </c>
      <c r="D59" s="23">
        <f t="shared" si="1"/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19"/>
    </row>
    <row r="60" spans="1:16" ht="14.25">
      <c r="A60" s="20">
        <v>55</v>
      </c>
      <c r="B60" s="21" t="s">
        <v>80</v>
      </c>
      <c r="C60" s="22">
        <v>73</v>
      </c>
      <c r="D60" s="23">
        <f t="shared" si="1"/>
        <v>0.050942079553384506</v>
      </c>
      <c r="E60" s="24">
        <v>57</v>
      </c>
      <c r="F60" s="24">
        <v>16</v>
      </c>
      <c r="G60" s="24">
        <v>0</v>
      </c>
      <c r="H60" s="24">
        <v>73</v>
      </c>
      <c r="I60" s="24">
        <v>0</v>
      </c>
      <c r="J60" s="24">
        <v>73</v>
      </c>
      <c r="K60" s="24">
        <v>33</v>
      </c>
      <c r="L60" s="24">
        <v>18</v>
      </c>
      <c r="M60" s="24">
        <v>7</v>
      </c>
      <c r="N60" s="24">
        <v>13</v>
      </c>
      <c r="O60" s="24">
        <v>2</v>
      </c>
      <c r="P60" s="19"/>
    </row>
    <row r="61" spans="1:16" ht="14.25">
      <c r="A61" s="20">
        <v>56</v>
      </c>
      <c r="B61" s="21" t="s">
        <v>81</v>
      </c>
      <c r="C61" s="22">
        <v>9</v>
      </c>
      <c r="D61" s="23">
        <f t="shared" si="1"/>
        <v>0.00628053035589672</v>
      </c>
      <c r="E61" s="24">
        <v>7</v>
      </c>
      <c r="F61" s="24">
        <v>2</v>
      </c>
      <c r="G61" s="24">
        <v>0</v>
      </c>
      <c r="H61" s="24">
        <v>9</v>
      </c>
      <c r="I61" s="24">
        <v>0</v>
      </c>
      <c r="J61" s="24">
        <v>9</v>
      </c>
      <c r="K61" s="24">
        <v>5</v>
      </c>
      <c r="L61" s="24">
        <v>1</v>
      </c>
      <c r="M61" s="24">
        <v>2</v>
      </c>
      <c r="N61" s="24">
        <v>1</v>
      </c>
      <c r="O61" s="24">
        <v>0</v>
      </c>
      <c r="P61" s="19"/>
    </row>
    <row r="62" spans="1:16" ht="30">
      <c r="A62" s="26">
        <v>57</v>
      </c>
      <c r="B62" s="27" t="s">
        <v>82</v>
      </c>
      <c r="C62" s="16">
        <v>279</v>
      </c>
      <c r="D62" s="17">
        <f t="shared" si="1"/>
        <v>0.19469644103279832</v>
      </c>
      <c r="E62" s="18">
        <f>SUM(E63:E64)</f>
        <v>184</v>
      </c>
      <c r="F62" s="18">
        <f aca="true" t="shared" si="9" ref="F62:O62">SUM(F63:F64)</f>
        <v>95</v>
      </c>
      <c r="G62" s="18">
        <f t="shared" si="9"/>
        <v>2</v>
      </c>
      <c r="H62" s="18">
        <f t="shared" si="9"/>
        <v>277</v>
      </c>
      <c r="I62" s="18">
        <f t="shared" si="9"/>
        <v>0</v>
      </c>
      <c r="J62" s="18">
        <f t="shared" si="9"/>
        <v>279</v>
      </c>
      <c r="K62" s="18">
        <f t="shared" si="9"/>
        <v>137</v>
      </c>
      <c r="L62" s="18">
        <f t="shared" si="9"/>
        <v>44</v>
      </c>
      <c r="M62" s="18">
        <f t="shared" si="9"/>
        <v>56</v>
      </c>
      <c r="N62" s="18">
        <f t="shared" si="9"/>
        <v>33</v>
      </c>
      <c r="O62" s="18">
        <f t="shared" si="9"/>
        <v>9</v>
      </c>
      <c r="P62" s="19"/>
    </row>
    <row r="63" spans="1:16" ht="14.25">
      <c r="A63" s="20">
        <v>58</v>
      </c>
      <c r="B63" s="21" t="s">
        <v>83</v>
      </c>
      <c r="C63" s="22">
        <v>126</v>
      </c>
      <c r="D63" s="23">
        <f t="shared" si="1"/>
        <v>0.08792742498255408</v>
      </c>
      <c r="E63" s="24">
        <v>66</v>
      </c>
      <c r="F63" s="24">
        <v>60</v>
      </c>
      <c r="G63" s="24">
        <v>2</v>
      </c>
      <c r="H63" s="24">
        <v>124</v>
      </c>
      <c r="I63" s="24">
        <v>0</v>
      </c>
      <c r="J63" s="24">
        <v>126</v>
      </c>
      <c r="K63" s="24">
        <v>67</v>
      </c>
      <c r="L63" s="24">
        <v>30</v>
      </c>
      <c r="M63" s="24">
        <v>2</v>
      </c>
      <c r="N63" s="24">
        <v>23</v>
      </c>
      <c r="O63" s="24">
        <v>4</v>
      </c>
      <c r="P63" s="19"/>
    </row>
    <row r="64" spans="1:16" ht="14.25">
      <c r="A64" s="20">
        <v>59</v>
      </c>
      <c r="B64" s="21" t="s">
        <v>84</v>
      </c>
      <c r="C64" s="22">
        <v>153</v>
      </c>
      <c r="D64" s="23">
        <f t="shared" si="1"/>
        <v>0.10676901605024425</v>
      </c>
      <c r="E64" s="24">
        <v>118</v>
      </c>
      <c r="F64" s="24">
        <v>35</v>
      </c>
      <c r="G64" s="24">
        <v>0</v>
      </c>
      <c r="H64" s="24">
        <v>153</v>
      </c>
      <c r="I64" s="24">
        <v>0</v>
      </c>
      <c r="J64" s="24">
        <v>153</v>
      </c>
      <c r="K64" s="24">
        <v>70</v>
      </c>
      <c r="L64" s="24">
        <v>14</v>
      </c>
      <c r="M64" s="24">
        <v>54</v>
      </c>
      <c r="N64" s="24">
        <v>10</v>
      </c>
      <c r="O64" s="24">
        <v>5</v>
      </c>
      <c r="P64" s="19"/>
    </row>
    <row r="65" spans="1:16" ht="15">
      <c r="A65" s="26">
        <v>60</v>
      </c>
      <c r="B65" s="27" t="s">
        <v>85</v>
      </c>
      <c r="C65" s="16">
        <v>8</v>
      </c>
      <c r="D65" s="17">
        <f t="shared" si="1"/>
        <v>0.005582693649685973</v>
      </c>
      <c r="E65" s="18">
        <f>SUM(E66:E71)</f>
        <v>8</v>
      </c>
      <c r="F65" s="18">
        <f aca="true" t="shared" si="10" ref="F65:O65">SUM(F66:F71)</f>
        <v>0</v>
      </c>
      <c r="G65" s="18">
        <f t="shared" si="10"/>
        <v>0</v>
      </c>
      <c r="H65" s="18">
        <f t="shared" si="10"/>
        <v>8</v>
      </c>
      <c r="I65" s="18">
        <f t="shared" si="10"/>
        <v>0</v>
      </c>
      <c r="J65" s="18">
        <f t="shared" si="10"/>
        <v>8</v>
      </c>
      <c r="K65" s="18">
        <f t="shared" si="10"/>
        <v>1</v>
      </c>
      <c r="L65" s="18">
        <f t="shared" si="10"/>
        <v>2</v>
      </c>
      <c r="M65" s="18">
        <f t="shared" si="10"/>
        <v>5</v>
      </c>
      <c r="N65" s="18">
        <f t="shared" si="10"/>
        <v>0</v>
      </c>
      <c r="O65" s="18">
        <f t="shared" si="10"/>
        <v>0</v>
      </c>
      <c r="P65" s="19"/>
    </row>
    <row r="66" spans="1:16" ht="14.25">
      <c r="A66" s="20">
        <v>61</v>
      </c>
      <c r="B66" s="21" t="s">
        <v>86</v>
      </c>
      <c r="C66" s="22">
        <v>0</v>
      </c>
      <c r="D66" s="23">
        <f t="shared" si="1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19"/>
    </row>
    <row r="67" spans="1:16" ht="28.5">
      <c r="A67" s="20">
        <v>62</v>
      </c>
      <c r="B67" s="21" t="s">
        <v>87</v>
      </c>
      <c r="C67" s="22">
        <v>0</v>
      </c>
      <c r="D67" s="23">
        <f t="shared" si="1"/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19"/>
    </row>
    <row r="68" spans="1:16" ht="14.25">
      <c r="A68" s="20">
        <v>63</v>
      </c>
      <c r="B68" s="21" t="s">
        <v>88</v>
      </c>
      <c r="C68" s="22">
        <v>0</v>
      </c>
      <c r="D68" s="23">
        <f t="shared" si="1"/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19"/>
    </row>
    <row r="69" spans="1:16" ht="14.25">
      <c r="A69" s="20">
        <v>64</v>
      </c>
      <c r="B69" s="21" t="s">
        <v>89</v>
      </c>
      <c r="C69" s="22">
        <v>7</v>
      </c>
      <c r="D69" s="23">
        <f t="shared" si="1"/>
        <v>0.004884856943475227</v>
      </c>
      <c r="E69" s="24">
        <v>7</v>
      </c>
      <c r="F69" s="24">
        <v>0</v>
      </c>
      <c r="G69" s="24">
        <v>0</v>
      </c>
      <c r="H69" s="24">
        <v>7</v>
      </c>
      <c r="I69" s="24">
        <v>0</v>
      </c>
      <c r="J69" s="24">
        <v>7</v>
      </c>
      <c r="K69" s="24">
        <v>1</v>
      </c>
      <c r="L69" s="24">
        <v>2</v>
      </c>
      <c r="M69" s="24">
        <v>4</v>
      </c>
      <c r="N69" s="24">
        <v>0</v>
      </c>
      <c r="O69" s="24">
        <v>0</v>
      </c>
      <c r="P69" s="19"/>
    </row>
    <row r="70" spans="1:16" ht="28.5">
      <c r="A70" s="20">
        <v>65</v>
      </c>
      <c r="B70" s="21" t="s">
        <v>90</v>
      </c>
      <c r="C70" s="22">
        <v>0</v>
      </c>
      <c r="D70" s="23">
        <f t="shared" si="1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19"/>
    </row>
    <row r="71" spans="1:16" ht="14.25">
      <c r="A71" s="20">
        <v>66</v>
      </c>
      <c r="B71" s="21" t="s">
        <v>91</v>
      </c>
      <c r="C71" s="22">
        <v>1</v>
      </c>
      <c r="D71" s="23">
        <f aca="true" t="shared" si="11" ref="D71:D114">IF(C$115=0,0,C71/C$115)</f>
        <v>0.0006978367062107466</v>
      </c>
      <c r="E71" s="24">
        <v>1</v>
      </c>
      <c r="F71" s="24">
        <v>0</v>
      </c>
      <c r="G71" s="24">
        <v>0</v>
      </c>
      <c r="H71" s="24">
        <v>1</v>
      </c>
      <c r="I71" s="24">
        <v>0</v>
      </c>
      <c r="J71" s="24">
        <v>1</v>
      </c>
      <c r="K71" s="24">
        <v>0</v>
      </c>
      <c r="L71" s="24">
        <v>0</v>
      </c>
      <c r="M71" s="24">
        <v>1</v>
      </c>
      <c r="N71" s="24">
        <v>0</v>
      </c>
      <c r="O71" s="24">
        <v>0</v>
      </c>
      <c r="P71" s="19"/>
    </row>
    <row r="72" spans="1:16" ht="30">
      <c r="A72" s="26">
        <v>67</v>
      </c>
      <c r="B72" s="27" t="s">
        <v>92</v>
      </c>
      <c r="C72" s="16">
        <v>8</v>
      </c>
      <c r="D72" s="17">
        <f t="shared" si="11"/>
        <v>0.005582693649685973</v>
      </c>
      <c r="E72" s="18">
        <f>SUM(E73:E75)</f>
        <v>4</v>
      </c>
      <c r="F72" s="18">
        <f aca="true" t="shared" si="12" ref="F72:O72">SUM(F73:F75)</f>
        <v>4</v>
      </c>
      <c r="G72" s="18">
        <f t="shared" si="12"/>
        <v>0</v>
      </c>
      <c r="H72" s="18">
        <f t="shared" si="12"/>
        <v>8</v>
      </c>
      <c r="I72" s="18">
        <f t="shared" si="12"/>
        <v>0</v>
      </c>
      <c r="J72" s="18">
        <f t="shared" si="12"/>
        <v>8</v>
      </c>
      <c r="K72" s="18">
        <f t="shared" si="12"/>
        <v>4</v>
      </c>
      <c r="L72" s="18">
        <f t="shared" si="12"/>
        <v>1</v>
      </c>
      <c r="M72" s="18">
        <f t="shared" si="12"/>
        <v>2</v>
      </c>
      <c r="N72" s="18">
        <f t="shared" si="12"/>
        <v>1</v>
      </c>
      <c r="O72" s="18">
        <f t="shared" si="12"/>
        <v>0</v>
      </c>
      <c r="P72" s="19"/>
    </row>
    <row r="73" spans="1:16" ht="28.5">
      <c r="A73" s="20">
        <v>68</v>
      </c>
      <c r="B73" s="21" t="s">
        <v>93</v>
      </c>
      <c r="C73" s="22">
        <v>7</v>
      </c>
      <c r="D73" s="23">
        <f t="shared" si="11"/>
        <v>0.004884856943475227</v>
      </c>
      <c r="E73" s="24">
        <v>3</v>
      </c>
      <c r="F73" s="24">
        <v>4</v>
      </c>
      <c r="G73" s="24">
        <v>0</v>
      </c>
      <c r="H73" s="24">
        <v>7</v>
      </c>
      <c r="I73" s="24">
        <v>0</v>
      </c>
      <c r="J73" s="24">
        <v>7</v>
      </c>
      <c r="K73" s="24">
        <v>4</v>
      </c>
      <c r="L73" s="24">
        <v>1</v>
      </c>
      <c r="M73" s="24">
        <v>1</v>
      </c>
      <c r="N73" s="24">
        <v>1</v>
      </c>
      <c r="O73" s="24">
        <v>0</v>
      </c>
      <c r="P73" s="19"/>
    </row>
    <row r="74" spans="1:16" ht="28.5">
      <c r="A74" s="20">
        <v>69</v>
      </c>
      <c r="B74" s="21" t="s">
        <v>94</v>
      </c>
      <c r="C74" s="22">
        <v>0</v>
      </c>
      <c r="D74" s="23">
        <f t="shared" si="11"/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19"/>
    </row>
    <row r="75" spans="1:16" ht="28.5">
      <c r="A75" s="20">
        <v>70</v>
      </c>
      <c r="B75" s="21" t="s">
        <v>95</v>
      </c>
      <c r="C75" s="22">
        <v>1</v>
      </c>
      <c r="D75" s="23">
        <f t="shared" si="11"/>
        <v>0.0006978367062107466</v>
      </c>
      <c r="E75" s="24">
        <v>1</v>
      </c>
      <c r="F75" s="24">
        <v>0</v>
      </c>
      <c r="G75" s="24">
        <v>0</v>
      </c>
      <c r="H75" s="24">
        <v>1</v>
      </c>
      <c r="I75" s="24">
        <v>0</v>
      </c>
      <c r="J75" s="24">
        <v>1</v>
      </c>
      <c r="K75" s="24">
        <v>0</v>
      </c>
      <c r="L75" s="24">
        <v>0</v>
      </c>
      <c r="M75" s="24">
        <v>1</v>
      </c>
      <c r="N75" s="24">
        <v>0</v>
      </c>
      <c r="O75" s="24">
        <v>0</v>
      </c>
      <c r="P75" s="19"/>
    </row>
    <row r="76" spans="1:16" ht="15">
      <c r="A76" s="26">
        <v>71</v>
      </c>
      <c r="B76" s="27" t="s">
        <v>96</v>
      </c>
      <c r="C76" s="16">
        <v>1</v>
      </c>
      <c r="D76" s="17">
        <f t="shared" si="11"/>
        <v>0.0006978367062107466</v>
      </c>
      <c r="E76" s="18">
        <f>SUM(E77)</f>
        <v>1</v>
      </c>
      <c r="F76" s="18">
        <f aca="true" t="shared" si="13" ref="F76:O76">SUM(F77)</f>
        <v>0</v>
      </c>
      <c r="G76" s="18">
        <f t="shared" si="13"/>
        <v>0</v>
      </c>
      <c r="H76" s="18">
        <f t="shared" si="13"/>
        <v>1</v>
      </c>
      <c r="I76" s="18">
        <f t="shared" si="13"/>
        <v>0</v>
      </c>
      <c r="J76" s="18">
        <f t="shared" si="13"/>
        <v>1</v>
      </c>
      <c r="K76" s="18">
        <f t="shared" si="13"/>
        <v>1</v>
      </c>
      <c r="L76" s="18">
        <f t="shared" si="13"/>
        <v>0</v>
      </c>
      <c r="M76" s="18">
        <f t="shared" si="13"/>
        <v>0</v>
      </c>
      <c r="N76" s="18">
        <f t="shared" si="13"/>
        <v>0</v>
      </c>
      <c r="O76" s="18">
        <f t="shared" si="13"/>
        <v>0</v>
      </c>
      <c r="P76" s="19"/>
    </row>
    <row r="77" spans="1:16" ht="14.25">
      <c r="A77" s="20">
        <v>72</v>
      </c>
      <c r="B77" s="21" t="s">
        <v>97</v>
      </c>
      <c r="C77" s="22">
        <v>1</v>
      </c>
      <c r="D77" s="23">
        <f t="shared" si="11"/>
        <v>0.0006978367062107466</v>
      </c>
      <c r="E77" s="24">
        <v>1</v>
      </c>
      <c r="F77" s="24">
        <v>0</v>
      </c>
      <c r="G77" s="24">
        <v>0</v>
      </c>
      <c r="H77" s="24">
        <v>1</v>
      </c>
      <c r="I77" s="24">
        <v>0</v>
      </c>
      <c r="J77" s="24">
        <v>1</v>
      </c>
      <c r="K77" s="24">
        <v>1</v>
      </c>
      <c r="L77" s="24">
        <v>0</v>
      </c>
      <c r="M77" s="24">
        <v>0</v>
      </c>
      <c r="N77" s="24">
        <v>0</v>
      </c>
      <c r="O77" s="24">
        <v>0</v>
      </c>
      <c r="P77" s="19"/>
    </row>
    <row r="78" spans="1:16" ht="30">
      <c r="A78" s="26">
        <v>73</v>
      </c>
      <c r="B78" s="27" t="s">
        <v>98</v>
      </c>
      <c r="C78" s="16">
        <v>11</v>
      </c>
      <c r="D78" s="17">
        <f t="shared" si="11"/>
        <v>0.007676203768318213</v>
      </c>
      <c r="E78" s="18">
        <f>SUM(E79:E85)</f>
        <v>10</v>
      </c>
      <c r="F78" s="18">
        <f aca="true" t="shared" si="14" ref="F78:O78">SUM(F79:F85)</f>
        <v>1</v>
      </c>
      <c r="G78" s="18">
        <f t="shared" si="14"/>
        <v>0</v>
      </c>
      <c r="H78" s="18">
        <f t="shared" si="14"/>
        <v>11</v>
      </c>
      <c r="I78" s="18">
        <f t="shared" si="14"/>
        <v>0</v>
      </c>
      <c r="J78" s="18">
        <f t="shared" si="14"/>
        <v>11</v>
      </c>
      <c r="K78" s="18">
        <f t="shared" si="14"/>
        <v>4</v>
      </c>
      <c r="L78" s="18">
        <f t="shared" si="14"/>
        <v>3</v>
      </c>
      <c r="M78" s="18">
        <f t="shared" si="14"/>
        <v>4</v>
      </c>
      <c r="N78" s="18">
        <f t="shared" si="14"/>
        <v>0</v>
      </c>
      <c r="O78" s="18">
        <f t="shared" si="14"/>
        <v>0</v>
      </c>
      <c r="P78" s="19"/>
    </row>
    <row r="79" spans="1:16" ht="14.25">
      <c r="A79" s="20">
        <v>74</v>
      </c>
      <c r="B79" s="21" t="s">
        <v>99</v>
      </c>
      <c r="C79" s="22">
        <v>0</v>
      </c>
      <c r="D79" s="23">
        <f t="shared" si="11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19"/>
    </row>
    <row r="80" spans="1:16" ht="28.5">
      <c r="A80" s="20">
        <v>75</v>
      </c>
      <c r="B80" s="21" t="s">
        <v>100</v>
      </c>
      <c r="C80" s="22">
        <v>3</v>
      </c>
      <c r="D80" s="23">
        <f t="shared" si="11"/>
        <v>0.00209351011863224</v>
      </c>
      <c r="E80" s="24">
        <v>3</v>
      </c>
      <c r="F80" s="24">
        <v>0</v>
      </c>
      <c r="G80" s="24">
        <v>0</v>
      </c>
      <c r="H80" s="24">
        <v>3</v>
      </c>
      <c r="I80" s="24">
        <v>0</v>
      </c>
      <c r="J80" s="24">
        <v>3</v>
      </c>
      <c r="K80" s="24">
        <v>0</v>
      </c>
      <c r="L80" s="24">
        <v>1</v>
      </c>
      <c r="M80" s="24">
        <v>2</v>
      </c>
      <c r="N80" s="24">
        <v>0</v>
      </c>
      <c r="O80" s="24">
        <v>0</v>
      </c>
      <c r="P80" s="19"/>
    </row>
    <row r="81" spans="1:16" ht="28.5">
      <c r="A81" s="20">
        <v>76</v>
      </c>
      <c r="B81" s="21" t="s">
        <v>101</v>
      </c>
      <c r="C81" s="22">
        <v>1</v>
      </c>
      <c r="D81" s="23">
        <f t="shared" si="11"/>
        <v>0.0006978367062107466</v>
      </c>
      <c r="E81" s="24">
        <v>0</v>
      </c>
      <c r="F81" s="24">
        <v>1</v>
      </c>
      <c r="G81" s="24">
        <v>0</v>
      </c>
      <c r="H81" s="24">
        <v>1</v>
      </c>
      <c r="I81" s="24">
        <v>0</v>
      </c>
      <c r="J81" s="24">
        <v>1</v>
      </c>
      <c r="K81" s="24">
        <v>1</v>
      </c>
      <c r="L81" s="24">
        <v>0</v>
      </c>
      <c r="M81" s="24">
        <v>0</v>
      </c>
      <c r="N81" s="24">
        <v>0</v>
      </c>
      <c r="O81" s="24">
        <v>0</v>
      </c>
      <c r="P81" s="19"/>
    </row>
    <row r="82" spans="1:16" ht="14.25">
      <c r="A82" s="20">
        <v>77</v>
      </c>
      <c r="B82" s="21" t="s">
        <v>102</v>
      </c>
      <c r="C82" s="22">
        <v>0</v>
      </c>
      <c r="D82" s="23">
        <f t="shared" si="11"/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19"/>
    </row>
    <row r="83" spans="1:16" ht="14.25">
      <c r="A83" s="20">
        <v>78</v>
      </c>
      <c r="B83" s="21" t="s">
        <v>103</v>
      </c>
      <c r="C83" s="22">
        <v>0</v>
      </c>
      <c r="D83" s="23">
        <f t="shared" si="11"/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19"/>
    </row>
    <row r="84" spans="1:16" ht="14.25">
      <c r="A84" s="20">
        <v>79</v>
      </c>
      <c r="B84" s="21" t="s">
        <v>104</v>
      </c>
      <c r="C84" s="22">
        <v>5</v>
      </c>
      <c r="D84" s="23">
        <f t="shared" si="11"/>
        <v>0.0034891835310537334</v>
      </c>
      <c r="E84" s="24">
        <v>5</v>
      </c>
      <c r="F84" s="24">
        <v>0</v>
      </c>
      <c r="G84" s="24">
        <v>0</v>
      </c>
      <c r="H84" s="24">
        <v>5</v>
      </c>
      <c r="I84" s="24">
        <v>0</v>
      </c>
      <c r="J84" s="24">
        <v>5</v>
      </c>
      <c r="K84" s="24">
        <v>2</v>
      </c>
      <c r="L84" s="24">
        <v>2</v>
      </c>
      <c r="M84" s="24">
        <v>1</v>
      </c>
      <c r="N84" s="24">
        <v>0</v>
      </c>
      <c r="O84" s="24">
        <v>0</v>
      </c>
      <c r="P84" s="19"/>
    </row>
    <row r="85" spans="1:16" ht="14.25">
      <c r="A85" s="20">
        <v>80</v>
      </c>
      <c r="B85" s="21" t="s">
        <v>105</v>
      </c>
      <c r="C85" s="22">
        <v>2</v>
      </c>
      <c r="D85" s="23">
        <f t="shared" si="11"/>
        <v>0.0013956734124214933</v>
      </c>
      <c r="E85" s="24">
        <v>2</v>
      </c>
      <c r="F85" s="24">
        <v>0</v>
      </c>
      <c r="G85" s="24">
        <v>0</v>
      </c>
      <c r="H85" s="24">
        <v>2</v>
      </c>
      <c r="I85" s="24">
        <v>0</v>
      </c>
      <c r="J85" s="24">
        <v>2</v>
      </c>
      <c r="K85" s="24">
        <v>1</v>
      </c>
      <c r="L85" s="24">
        <v>0</v>
      </c>
      <c r="M85" s="24">
        <v>1</v>
      </c>
      <c r="N85" s="24">
        <v>0</v>
      </c>
      <c r="O85" s="24">
        <v>0</v>
      </c>
      <c r="P85" s="19"/>
    </row>
    <row r="86" spans="1:16" ht="30">
      <c r="A86" s="26">
        <v>81</v>
      </c>
      <c r="B86" s="27" t="s">
        <v>106</v>
      </c>
      <c r="C86" s="16">
        <v>40</v>
      </c>
      <c r="D86" s="17">
        <f t="shared" si="11"/>
        <v>0.027913468248429867</v>
      </c>
      <c r="E86" s="18">
        <f>SUM(E87:E92)</f>
        <v>33</v>
      </c>
      <c r="F86" s="18">
        <f aca="true" t="shared" si="15" ref="F86:O86">SUM(F87:F92)</f>
        <v>7</v>
      </c>
      <c r="G86" s="18">
        <f t="shared" si="15"/>
        <v>0</v>
      </c>
      <c r="H86" s="18">
        <f t="shared" si="15"/>
        <v>40</v>
      </c>
      <c r="I86" s="18">
        <f t="shared" si="15"/>
        <v>0</v>
      </c>
      <c r="J86" s="18">
        <f t="shared" si="15"/>
        <v>40</v>
      </c>
      <c r="K86" s="18">
        <f t="shared" si="15"/>
        <v>15</v>
      </c>
      <c r="L86" s="18">
        <f t="shared" si="15"/>
        <v>8</v>
      </c>
      <c r="M86" s="18">
        <f t="shared" si="15"/>
        <v>6</v>
      </c>
      <c r="N86" s="18">
        <f t="shared" si="15"/>
        <v>11</v>
      </c>
      <c r="O86" s="18">
        <f t="shared" si="15"/>
        <v>0</v>
      </c>
      <c r="P86" s="19"/>
    </row>
    <row r="87" spans="1:16" ht="14.25">
      <c r="A87" s="20">
        <v>82</v>
      </c>
      <c r="B87" s="21" t="s">
        <v>107</v>
      </c>
      <c r="C87" s="22">
        <v>2</v>
      </c>
      <c r="D87" s="23">
        <f t="shared" si="11"/>
        <v>0.0013956734124214933</v>
      </c>
      <c r="E87" s="24">
        <v>2</v>
      </c>
      <c r="F87" s="24">
        <v>0</v>
      </c>
      <c r="G87" s="24">
        <v>0</v>
      </c>
      <c r="H87" s="24">
        <v>2</v>
      </c>
      <c r="I87" s="24">
        <v>0</v>
      </c>
      <c r="J87" s="24">
        <v>2</v>
      </c>
      <c r="K87" s="24">
        <v>1</v>
      </c>
      <c r="L87" s="24">
        <v>0</v>
      </c>
      <c r="M87" s="24">
        <v>0</v>
      </c>
      <c r="N87" s="24">
        <v>1</v>
      </c>
      <c r="O87" s="24">
        <v>0</v>
      </c>
      <c r="P87" s="19"/>
    </row>
    <row r="88" spans="1:16" ht="14.25">
      <c r="A88" s="20">
        <v>83</v>
      </c>
      <c r="B88" s="21" t="s">
        <v>108</v>
      </c>
      <c r="C88" s="22">
        <v>0</v>
      </c>
      <c r="D88" s="23">
        <f t="shared" si="11"/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19"/>
    </row>
    <row r="89" spans="1:16" ht="28.5">
      <c r="A89" s="20">
        <v>84</v>
      </c>
      <c r="B89" s="21" t="s">
        <v>109</v>
      </c>
      <c r="C89" s="22">
        <v>0</v>
      </c>
      <c r="D89" s="23">
        <f t="shared" si="11"/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19"/>
    </row>
    <row r="90" spans="1:16" ht="14.25">
      <c r="A90" s="20">
        <v>85</v>
      </c>
      <c r="B90" s="21" t="s">
        <v>110</v>
      </c>
      <c r="C90" s="22">
        <v>8</v>
      </c>
      <c r="D90" s="23">
        <f t="shared" si="11"/>
        <v>0.005582693649685973</v>
      </c>
      <c r="E90" s="24">
        <v>6</v>
      </c>
      <c r="F90" s="24">
        <v>2</v>
      </c>
      <c r="G90" s="24">
        <v>0</v>
      </c>
      <c r="H90" s="24">
        <v>8</v>
      </c>
      <c r="I90" s="24">
        <v>0</v>
      </c>
      <c r="J90" s="24">
        <v>8</v>
      </c>
      <c r="K90" s="24">
        <v>1</v>
      </c>
      <c r="L90" s="24">
        <v>2</v>
      </c>
      <c r="M90" s="24">
        <v>1</v>
      </c>
      <c r="N90" s="24">
        <v>4</v>
      </c>
      <c r="O90" s="24">
        <v>0</v>
      </c>
      <c r="P90" s="19"/>
    </row>
    <row r="91" spans="1:16" ht="14.25">
      <c r="A91" s="20">
        <v>86</v>
      </c>
      <c r="B91" s="21" t="s">
        <v>111</v>
      </c>
      <c r="C91" s="22">
        <v>7</v>
      </c>
      <c r="D91" s="23">
        <f t="shared" si="11"/>
        <v>0.004884856943475227</v>
      </c>
      <c r="E91" s="24">
        <v>5</v>
      </c>
      <c r="F91" s="24">
        <v>2</v>
      </c>
      <c r="G91" s="24">
        <v>0</v>
      </c>
      <c r="H91" s="24">
        <v>7</v>
      </c>
      <c r="I91" s="24">
        <v>0</v>
      </c>
      <c r="J91" s="24">
        <v>7</v>
      </c>
      <c r="K91" s="24">
        <v>3</v>
      </c>
      <c r="L91" s="24">
        <v>2</v>
      </c>
      <c r="M91" s="24">
        <v>1</v>
      </c>
      <c r="N91" s="24">
        <v>1</v>
      </c>
      <c r="O91" s="24">
        <v>0</v>
      </c>
      <c r="P91" s="19"/>
    </row>
    <row r="92" spans="1:16" ht="28.5">
      <c r="A92" s="20">
        <v>87</v>
      </c>
      <c r="B92" s="21" t="s">
        <v>112</v>
      </c>
      <c r="C92" s="22">
        <v>23</v>
      </c>
      <c r="D92" s="23">
        <f t="shared" si="11"/>
        <v>0.016050244242847175</v>
      </c>
      <c r="E92" s="24">
        <v>20</v>
      </c>
      <c r="F92" s="24">
        <v>3</v>
      </c>
      <c r="G92" s="24">
        <v>0</v>
      </c>
      <c r="H92" s="24">
        <v>23</v>
      </c>
      <c r="I92" s="24">
        <v>0</v>
      </c>
      <c r="J92" s="24">
        <v>23</v>
      </c>
      <c r="K92" s="24">
        <v>10</v>
      </c>
      <c r="L92" s="24">
        <v>4</v>
      </c>
      <c r="M92" s="24">
        <v>4</v>
      </c>
      <c r="N92" s="24">
        <v>5</v>
      </c>
      <c r="O92" s="24">
        <v>0</v>
      </c>
      <c r="P92" s="19"/>
    </row>
    <row r="93" spans="1:16" ht="30">
      <c r="A93" s="26">
        <v>88</v>
      </c>
      <c r="B93" s="27" t="s">
        <v>113</v>
      </c>
      <c r="C93" s="16">
        <v>101</v>
      </c>
      <c r="D93" s="17">
        <f t="shared" si="11"/>
        <v>0.07048150732728542</v>
      </c>
      <c r="E93" s="18">
        <f>SUM(E94)</f>
        <v>69</v>
      </c>
      <c r="F93" s="18">
        <f aca="true" t="shared" si="16" ref="F93:O93">SUM(F94)</f>
        <v>32</v>
      </c>
      <c r="G93" s="18">
        <f t="shared" si="16"/>
        <v>0</v>
      </c>
      <c r="H93" s="18">
        <f t="shared" si="16"/>
        <v>101</v>
      </c>
      <c r="I93" s="18">
        <f t="shared" si="16"/>
        <v>0</v>
      </c>
      <c r="J93" s="18">
        <f t="shared" si="16"/>
        <v>101</v>
      </c>
      <c r="K93" s="18">
        <f t="shared" si="16"/>
        <v>48</v>
      </c>
      <c r="L93" s="18">
        <f t="shared" si="16"/>
        <v>17</v>
      </c>
      <c r="M93" s="18">
        <f t="shared" si="16"/>
        <v>17</v>
      </c>
      <c r="N93" s="18">
        <f t="shared" si="16"/>
        <v>13</v>
      </c>
      <c r="O93" s="18">
        <f t="shared" si="16"/>
        <v>6</v>
      </c>
      <c r="P93" s="19"/>
    </row>
    <row r="94" spans="1:16" ht="14.25">
      <c r="A94" s="20">
        <v>89</v>
      </c>
      <c r="B94" s="21" t="s">
        <v>114</v>
      </c>
      <c r="C94" s="22">
        <v>101</v>
      </c>
      <c r="D94" s="23">
        <f t="shared" si="11"/>
        <v>0.07048150732728542</v>
      </c>
      <c r="E94" s="24">
        <v>69</v>
      </c>
      <c r="F94" s="24">
        <v>32</v>
      </c>
      <c r="G94" s="24">
        <v>0</v>
      </c>
      <c r="H94" s="24">
        <v>101</v>
      </c>
      <c r="I94" s="24">
        <v>0</v>
      </c>
      <c r="J94" s="24">
        <v>101</v>
      </c>
      <c r="K94" s="24">
        <v>48</v>
      </c>
      <c r="L94" s="24">
        <v>17</v>
      </c>
      <c r="M94" s="24">
        <v>17</v>
      </c>
      <c r="N94" s="24">
        <v>13</v>
      </c>
      <c r="O94" s="24">
        <v>6</v>
      </c>
      <c r="P94" s="19"/>
    </row>
    <row r="95" spans="1:16" ht="15">
      <c r="A95" s="26">
        <v>90</v>
      </c>
      <c r="B95" s="27" t="s">
        <v>115</v>
      </c>
      <c r="C95" s="16">
        <v>16</v>
      </c>
      <c r="D95" s="17">
        <f t="shared" si="11"/>
        <v>0.011165387299371946</v>
      </c>
      <c r="E95" s="16">
        <f>E96</f>
        <v>4</v>
      </c>
      <c r="F95" s="16">
        <f aca="true" t="shared" si="17" ref="F95:O95">F96</f>
        <v>12</v>
      </c>
      <c r="G95" s="16">
        <f t="shared" si="17"/>
        <v>0</v>
      </c>
      <c r="H95" s="16">
        <f t="shared" si="17"/>
        <v>16</v>
      </c>
      <c r="I95" s="16">
        <f t="shared" si="17"/>
        <v>0</v>
      </c>
      <c r="J95" s="16">
        <f t="shared" si="17"/>
        <v>16</v>
      </c>
      <c r="K95" s="16">
        <f t="shared" si="17"/>
        <v>12</v>
      </c>
      <c r="L95" s="16">
        <f t="shared" si="17"/>
        <v>2</v>
      </c>
      <c r="M95" s="16">
        <f t="shared" si="17"/>
        <v>0</v>
      </c>
      <c r="N95" s="16">
        <f t="shared" si="17"/>
        <v>0</v>
      </c>
      <c r="O95" s="16">
        <f t="shared" si="17"/>
        <v>2</v>
      </c>
      <c r="P95" s="19"/>
    </row>
    <row r="96" spans="1:16" ht="14.25">
      <c r="A96" s="20">
        <v>91</v>
      </c>
      <c r="B96" s="21" t="s">
        <v>116</v>
      </c>
      <c r="C96" s="22">
        <v>16</v>
      </c>
      <c r="D96" s="23">
        <f t="shared" si="11"/>
        <v>0.011165387299371946</v>
      </c>
      <c r="E96" s="24">
        <v>4</v>
      </c>
      <c r="F96" s="24">
        <v>12</v>
      </c>
      <c r="G96" s="24">
        <v>0</v>
      </c>
      <c r="H96" s="24">
        <v>16</v>
      </c>
      <c r="I96" s="24">
        <v>0</v>
      </c>
      <c r="J96" s="24">
        <v>16</v>
      </c>
      <c r="K96" s="24">
        <v>12</v>
      </c>
      <c r="L96" s="24">
        <v>2</v>
      </c>
      <c r="M96" s="24">
        <v>0</v>
      </c>
      <c r="N96" s="24">
        <v>0</v>
      </c>
      <c r="O96" s="24">
        <v>2</v>
      </c>
      <c r="P96" s="19"/>
    </row>
    <row r="97" spans="1:16" ht="30">
      <c r="A97" s="26">
        <v>92</v>
      </c>
      <c r="B97" s="27" t="s">
        <v>117</v>
      </c>
      <c r="C97" s="16">
        <v>26</v>
      </c>
      <c r="D97" s="17">
        <f t="shared" si="11"/>
        <v>0.018143754361479414</v>
      </c>
      <c r="E97" s="18">
        <f>SUM(E98:E100)</f>
        <v>3</v>
      </c>
      <c r="F97" s="18">
        <f aca="true" t="shared" si="18" ref="F97:O97">SUM(F98:F100)</f>
        <v>23</v>
      </c>
      <c r="G97" s="18">
        <f t="shared" si="18"/>
        <v>0</v>
      </c>
      <c r="H97" s="18">
        <f t="shared" si="18"/>
        <v>26</v>
      </c>
      <c r="I97" s="18">
        <f t="shared" si="18"/>
        <v>0</v>
      </c>
      <c r="J97" s="18">
        <f t="shared" si="18"/>
        <v>26</v>
      </c>
      <c r="K97" s="18">
        <f t="shared" si="18"/>
        <v>14</v>
      </c>
      <c r="L97" s="18">
        <f t="shared" si="18"/>
        <v>1</v>
      </c>
      <c r="M97" s="18">
        <f t="shared" si="18"/>
        <v>3</v>
      </c>
      <c r="N97" s="18">
        <f t="shared" si="18"/>
        <v>4</v>
      </c>
      <c r="O97" s="18">
        <f t="shared" si="18"/>
        <v>4</v>
      </c>
      <c r="P97" s="19"/>
    </row>
    <row r="98" spans="1:16" ht="14.25">
      <c r="A98" s="20">
        <v>93</v>
      </c>
      <c r="B98" s="21" t="s">
        <v>118</v>
      </c>
      <c r="C98" s="22">
        <v>16</v>
      </c>
      <c r="D98" s="23">
        <f t="shared" si="11"/>
        <v>0.011165387299371946</v>
      </c>
      <c r="E98" s="24">
        <v>3</v>
      </c>
      <c r="F98" s="24">
        <v>13</v>
      </c>
      <c r="G98" s="24">
        <v>0</v>
      </c>
      <c r="H98" s="24">
        <v>16</v>
      </c>
      <c r="I98" s="24">
        <v>0</v>
      </c>
      <c r="J98" s="24">
        <v>16</v>
      </c>
      <c r="K98" s="24">
        <v>8</v>
      </c>
      <c r="L98" s="24">
        <v>1</v>
      </c>
      <c r="M98" s="24">
        <v>2</v>
      </c>
      <c r="N98" s="24">
        <v>3</v>
      </c>
      <c r="O98" s="24">
        <v>2</v>
      </c>
      <c r="P98" s="19"/>
    </row>
    <row r="99" spans="1:16" ht="14.25">
      <c r="A99" s="20">
        <v>94</v>
      </c>
      <c r="B99" s="21" t="s">
        <v>119</v>
      </c>
      <c r="C99" s="22">
        <v>6</v>
      </c>
      <c r="D99" s="23">
        <f t="shared" si="11"/>
        <v>0.00418702023726448</v>
      </c>
      <c r="E99" s="24">
        <v>0</v>
      </c>
      <c r="F99" s="24">
        <v>6</v>
      </c>
      <c r="G99" s="24">
        <v>0</v>
      </c>
      <c r="H99" s="24">
        <v>6</v>
      </c>
      <c r="I99" s="24">
        <v>0</v>
      </c>
      <c r="J99" s="24">
        <v>6</v>
      </c>
      <c r="K99" s="24">
        <v>3</v>
      </c>
      <c r="L99" s="24">
        <v>0</v>
      </c>
      <c r="M99" s="24">
        <v>1</v>
      </c>
      <c r="N99" s="24">
        <v>1</v>
      </c>
      <c r="O99" s="24">
        <v>1</v>
      </c>
      <c r="P99" s="19"/>
    </row>
    <row r="100" spans="1:16" ht="14.25">
      <c r="A100" s="20">
        <v>95</v>
      </c>
      <c r="B100" s="21" t="s">
        <v>120</v>
      </c>
      <c r="C100" s="22">
        <v>4</v>
      </c>
      <c r="D100" s="23">
        <f t="shared" si="11"/>
        <v>0.0027913468248429866</v>
      </c>
      <c r="E100" s="24">
        <v>0</v>
      </c>
      <c r="F100" s="24">
        <v>4</v>
      </c>
      <c r="G100" s="24">
        <v>0</v>
      </c>
      <c r="H100" s="24">
        <v>4</v>
      </c>
      <c r="I100" s="24">
        <v>0</v>
      </c>
      <c r="J100" s="24">
        <v>4</v>
      </c>
      <c r="K100" s="24">
        <v>3</v>
      </c>
      <c r="L100" s="24">
        <v>0</v>
      </c>
      <c r="M100" s="24">
        <v>0</v>
      </c>
      <c r="N100" s="24">
        <v>0</v>
      </c>
      <c r="O100" s="24">
        <v>1</v>
      </c>
      <c r="P100" s="19"/>
    </row>
    <row r="101" spans="1:16" ht="15">
      <c r="A101" s="26">
        <v>96</v>
      </c>
      <c r="B101" s="27" t="s">
        <v>121</v>
      </c>
      <c r="C101" s="16">
        <v>11</v>
      </c>
      <c r="D101" s="17">
        <f t="shared" si="11"/>
        <v>0.007676203768318213</v>
      </c>
      <c r="E101" s="18">
        <f>SUM(E102:E105)</f>
        <v>9</v>
      </c>
      <c r="F101" s="18">
        <f aca="true" t="shared" si="19" ref="F101:O101">SUM(F102:F105)</f>
        <v>2</v>
      </c>
      <c r="G101" s="18">
        <f t="shared" si="19"/>
        <v>1</v>
      </c>
      <c r="H101" s="18">
        <f t="shared" si="19"/>
        <v>10</v>
      </c>
      <c r="I101" s="18">
        <f t="shared" si="19"/>
        <v>0</v>
      </c>
      <c r="J101" s="18">
        <f t="shared" si="19"/>
        <v>11</v>
      </c>
      <c r="K101" s="18">
        <f t="shared" si="19"/>
        <v>5</v>
      </c>
      <c r="L101" s="18">
        <f t="shared" si="19"/>
        <v>1</v>
      </c>
      <c r="M101" s="18">
        <f t="shared" si="19"/>
        <v>0</v>
      </c>
      <c r="N101" s="18">
        <f t="shared" si="19"/>
        <v>3</v>
      </c>
      <c r="O101" s="18">
        <f t="shared" si="19"/>
        <v>2</v>
      </c>
      <c r="P101" s="19"/>
    </row>
    <row r="102" spans="1:16" ht="14.25">
      <c r="A102" s="20">
        <v>97</v>
      </c>
      <c r="B102" s="21" t="s">
        <v>122</v>
      </c>
      <c r="C102" s="22">
        <v>4</v>
      </c>
      <c r="D102" s="23">
        <f t="shared" si="11"/>
        <v>0.0027913468248429866</v>
      </c>
      <c r="E102" s="24">
        <v>4</v>
      </c>
      <c r="F102" s="24">
        <v>0</v>
      </c>
      <c r="G102" s="24">
        <v>0</v>
      </c>
      <c r="H102" s="24">
        <v>4</v>
      </c>
      <c r="I102" s="24">
        <v>0</v>
      </c>
      <c r="J102" s="24">
        <v>4</v>
      </c>
      <c r="K102" s="24">
        <v>2</v>
      </c>
      <c r="L102" s="24">
        <v>1</v>
      </c>
      <c r="M102" s="24">
        <v>0</v>
      </c>
      <c r="N102" s="24">
        <v>1</v>
      </c>
      <c r="O102" s="24">
        <v>0</v>
      </c>
      <c r="P102" s="19"/>
    </row>
    <row r="103" spans="1:16" ht="28.5">
      <c r="A103" s="20">
        <v>98</v>
      </c>
      <c r="B103" s="21" t="s">
        <v>123</v>
      </c>
      <c r="C103" s="22">
        <v>0</v>
      </c>
      <c r="D103" s="23">
        <f t="shared" si="11"/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19"/>
    </row>
    <row r="104" spans="1:16" ht="14.25">
      <c r="A104" s="20">
        <v>99</v>
      </c>
      <c r="B104" s="21" t="s">
        <v>124</v>
      </c>
      <c r="C104" s="22">
        <v>0</v>
      </c>
      <c r="D104" s="23">
        <f t="shared" si="11"/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19"/>
    </row>
    <row r="105" spans="1:16" ht="28.5">
      <c r="A105" s="20">
        <v>100</v>
      </c>
      <c r="B105" s="21" t="s">
        <v>125</v>
      </c>
      <c r="C105" s="22">
        <v>7</v>
      </c>
      <c r="D105" s="23">
        <f t="shared" si="11"/>
        <v>0.004884856943475227</v>
      </c>
      <c r="E105" s="24">
        <v>5</v>
      </c>
      <c r="F105" s="24">
        <v>2</v>
      </c>
      <c r="G105" s="24">
        <v>1</v>
      </c>
      <c r="H105" s="24">
        <v>6</v>
      </c>
      <c r="I105" s="24">
        <v>0</v>
      </c>
      <c r="J105" s="24">
        <v>7</v>
      </c>
      <c r="K105" s="24">
        <v>3</v>
      </c>
      <c r="L105" s="24">
        <v>0</v>
      </c>
      <c r="M105" s="24">
        <v>0</v>
      </c>
      <c r="N105" s="24">
        <v>2</v>
      </c>
      <c r="O105" s="24">
        <v>2</v>
      </c>
      <c r="P105" s="19"/>
    </row>
    <row r="106" spans="1:16" ht="30">
      <c r="A106" s="26">
        <v>101</v>
      </c>
      <c r="B106" s="27" t="s">
        <v>126</v>
      </c>
      <c r="C106" s="16">
        <v>10</v>
      </c>
      <c r="D106" s="17">
        <f t="shared" si="11"/>
        <v>0.006978367062107467</v>
      </c>
      <c r="E106" s="18">
        <f>SUM(E107:E109)</f>
        <v>8</v>
      </c>
      <c r="F106" s="18">
        <f aca="true" t="shared" si="20" ref="F106:O106">SUM(F107:F109)</f>
        <v>2</v>
      </c>
      <c r="G106" s="18">
        <f t="shared" si="20"/>
        <v>0</v>
      </c>
      <c r="H106" s="18">
        <f t="shared" si="20"/>
        <v>10</v>
      </c>
      <c r="I106" s="18">
        <f t="shared" si="20"/>
        <v>0</v>
      </c>
      <c r="J106" s="18">
        <f t="shared" si="20"/>
        <v>10</v>
      </c>
      <c r="K106" s="18">
        <f t="shared" si="20"/>
        <v>5</v>
      </c>
      <c r="L106" s="18">
        <f t="shared" si="20"/>
        <v>0</v>
      </c>
      <c r="M106" s="18">
        <f t="shared" si="20"/>
        <v>1</v>
      </c>
      <c r="N106" s="18">
        <f t="shared" si="20"/>
        <v>3</v>
      </c>
      <c r="O106" s="18">
        <f t="shared" si="20"/>
        <v>1</v>
      </c>
      <c r="P106" s="19"/>
    </row>
    <row r="107" spans="1:16" ht="14.25">
      <c r="A107" s="20">
        <v>102</v>
      </c>
      <c r="B107" s="21" t="s">
        <v>127</v>
      </c>
      <c r="C107" s="22">
        <v>1</v>
      </c>
      <c r="D107" s="23">
        <f t="shared" si="11"/>
        <v>0.0006978367062107466</v>
      </c>
      <c r="E107" s="24">
        <v>0</v>
      </c>
      <c r="F107" s="24">
        <v>1</v>
      </c>
      <c r="G107" s="24">
        <v>0</v>
      </c>
      <c r="H107" s="24">
        <v>1</v>
      </c>
      <c r="I107" s="24">
        <v>0</v>
      </c>
      <c r="J107" s="24">
        <v>1</v>
      </c>
      <c r="K107" s="24">
        <v>1</v>
      </c>
      <c r="L107" s="24">
        <v>0</v>
      </c>
      <c r="M107" s="24">
        <v>0</v>
      </c>
      <c r="N107" s="24">
        <v>0</v>
      </c>
      <c r="O107" s="24">
        <v>0</v>
      </c>
      <c r="P107" s="19"/>
    </row>
    <row r="108" spans="1:16" ht="28.5">
      <c r="A108" s="20">
        <v>103</v>
      </c>
      <c r="B108" s="21" t="s">
        <v>128</v>
      </c>
      <c r="C108" s="22">
        <v>2</v>
      </c>
      <c r="D108" s="23">
        <f t="shared" si="11"/>
        <v>0.0013956734124214933</v>
      </c>
      <c r="E108" s="24">
        <v>2</v>
      </c>
      <c r="F108" s="24">
        <v>0</v>
      </c>
      <c r="G108" s="24">
        <v>0</v>
      </c>
      <c r="H108" s="24">
        <v>2</v>
      </c>
      <c r="I108" s="24">
        <v>0</v>
      </c>
      <c r="J108" s="24">
        <v>2</v>
      </c>
      <c r="K108" s="24">
        <v>0</v>
      </c>
      <c r="L108" s="24">
        <v>0</v>
      </c>
      <c r="M108" s="24">
        <v>0</v>
      </c>
      <c r="N108" s="24">
        <v>2</v>
      </c>
      <c r="O108" s="24">
        <v>0</v>
      </c>
      <c r="P108" s="19"/>
    </row>
    <row r="109" spans="1:16" ht="14.25">
      <c r="A109" s="20">
        <v>104</v>
      </c>
      <c r="B109" s="21" t="s">
        <v>129</v>
      </c>
      <c r="C109" s="22">
        <v>7</v>
      </c>
      <c r="D109" s="23">
        <f t="shared" si="11"/>
        <v>0.004884856943475227</v>
      </c>
      <c r="E109" s="24">
        <v>6</v>
      </c>
      <c r="F109" s="24">
        <v>1</v>
      </c>
      <c r="G109" s="24">
        <v>0</v>
      </c>
      <c r="H109" s="24">
        <v>7</v>
      </c>
      <c r="I109" s="24">
        <v>0</v>
      </c>
      <c r="J109" s="24">
        <v>7</v>
      </c>
      <c r="K109" s="24">
        <v>4</v>
      </c>
      <c r="L109" s="24">
        <v>0</v>
      </c>
      <c r="M109" s="24">
        <v>1</v>
      </c>
      <c r="N109" s="24">
        <v>1</v>
      </c>
      <c r="O109" s="24">
        <v>1</v>
      </c>
      <c r="P109" s="19"/>
    </row>
    <row r="110" spans="1:16" ht="55.5" customHeight="1">
      <c r="A110" s="26">
        <v>105</v>
      </c>
      <c r="B110" s="27" t="s">
        <v>130</v>
      </c>
      <c r="C110" s="16">
        <v>10</v>
      </c>
      <c r="D110" s="17">
        <f t="shared" si="11"/>
        <v>0.006978367062107467</v>
      </c>
      <c r="E110" s="18">
        <f>SUM(E111:E112)</f>
        <v>3</v>
      </c>
      <c r="F110" s="18">
        <f aca="true" t="shared" si="21" ref="F110:O110">SUM(F111:F112)</f>
        <v>7</v>
      </c>
      <c r="G110" s="18">
        <f t="shared" si="21"/>
        <v>0</v>
      </c>
      <c r="H110" s="18">
        <f t="shared" si="21"/>
        <v>10</v>
      </c>
      <c r="I110" s="18">
        <f t="shared" si="21"/>
        <v>0</v>
      </c>
      <c r="J110" s="18">
        <f t="shared" si="21"/>
        <v>10</v>
      </c>
      <c r="K110" s="18">
        <f t="shared" si="21"/>
        <v>8</v>
      </c>
      <c r="L110" s="18">
        <f t="shared" si="21"/>
        <v>1</v>
      </c>
      <c r="M110" s="18">
        <f t="shared" si="21"/>
        <v>0</v>
      </c>
      <c r="N110" s="18">
        <f t="shared" si="21"/>
        <v>1</v>
      </c>
      <c r="O110" s="18">
        <f t="shared" si="21"/>
        <v>0</v>
      </c>
      <c r="P110" s="19"/>
    </row>
    <row r="111" spans="1:16" ht="20.25" customHeight="1">
      <c r="A111" s="20">
        <v>106</v>
      </c>
      <c r="B111" s="21" t="s">
        <v>131</v>
      </c>
      <c r="C111" s="22">
        <v>10</v>
      </c>
      <c r="D111" s="23">
        <f t="shared" si="11"/>
        <v>0.006978367062107467</v>
      </c>
      <c r="E111" s="24">
        <v>3</v>
      </c>
      <c r="F111" s="24">
        <v>7</v>
      </c>
      <c r="G111" s="24">
        <v>0</v>
      </c>
      <c r="H111" s="24">
        <v>10</v>
      </c>
      <c r="I111" s="24">
        <v>0</v>
      </c>
      <c r="J111" s="24">
        <v>10</v>
      </c>
      <c r="K111" s="24">
        <v>8</v>
      </c>
      <c r="L111" s="24">
        <v>1</v>
      </c>
      <c r="M111" s="24">
        <v>0</v>
      </c>
      <c r="N111" s="24">
        <v>1</v>
      </c>
      <c r="O111" s="24">
        <v>0</v>
      </c>
      <c r="P111" s="19"/>
    </row>
    <row r="112" spans="1:16" ht="31.5" customHeight="1">
      <c r="A112" s="20">
        <v>107</v>
      </c>
      <c r="B112" s="21" t="s">
        <v>132</v>
      </c>
      <c r="C112" s="22">
        <v>0</v>
      </c>
      <c r="D112" s="23">
        <f t="shared" si="11"/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19"/>
    </row>
    <row r="113" spans="1:16" ht="30">
      <c r="A113" s="26">
        <v>108</v>
      </c>
      <c r="B113" s="27" t="s">
        <v>133</v>
      </c>
      <c r="C113" s="16">
        <v>0</v>
      </c>
      <c r="D113" s="17">
        <f t="shared" si="11"/>
        <v>0</v>
      </c>
      <c r="E113" s="18">
        <f>SUM(E112)</f>
        <v>0</v>
      </c>
      <c r="F113" s="18">
        <f aca="true" t="shared" si="22" ref="F113:O113">SUM(F112)</f>
        <v>0</v>
      </c>
      <c r="G113" s="18">
        <f t="shared" si="22"/>
        <v>0</v>
      </c>
      <c r="H113" s="18">
        <f t="shared" si="22"/>
        <v>0</v>
      </c>
      <c r="I113" s="18">
        <f t="shared" si="22"/>
        <v>0</v>
      </c>
      <c r="J113" s="18">
        <f t="shared" si="22"/>
        <v>0</v>
      </c>
      <c r="K113" s="18">
        <f t="shared" si="22"/>
        <v>0</v>
      </c>
      <c r="L113" s="18">
        <f t="shared" si="22"/>
        <v>0</v>
      </c>
      <c r="M113" s="18">
        <f t="shared" si="22"/>
        <v>0</v>
      </c>
      <c r="N113" s="18">
        <f t="shared" si="22"/>
        <v>0</v>
      </c>
      <c r="O113" s="18">
        <f t="shared" si="22"/>
        <v>0</v>
      </c>
      <c r="P113" s="19"/>
    </row>
    <row r="114" spans="1:16" ht="19.5" customHeight="1" thickBot="1">
      <c r="A114" s="20">
        <v>109</v>
      </c>
      <c r="B114" s="21" t="s">
        <v>134</v>
      </c>
      <c r="C114" s="22">
        <v>0</v>
      </c>
      <c r="D114" s="23">
        <f t="shared" si="11"/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19"/>
    </row>
    <row r="115" spans="1:16" s="32" customFormat="1" ht="37.5" customHeight="1" thickBot="1">
      <c r="A115" s="28"/>
      <c r="B115" s="29" t="s">
        <v>135</v>
      </c>
      <c r="C115" s="54">
        <f>C6+C10+C16+C41+C43+C48+C52+C56+C62+C65+C72+C76+C78+C86+C93+C95+C97+C101+C106+C110+C113</f>
        <v>1433</v>
      </c>
      <c r="D115" s="55"/>
      <c r="E115" s="30">
        <f>E6+E10+E16+E41+E43+E48+E52+E56+E62+E65+E72+E76+E78+E86+E93+E95+E97+E101+E106+E110+E113</f>
        <v>1086</v>
      </c>
      <c r="F115" s="30">
        <f>F6+F10+F16+F41+F43+F48+F52+F56+F62+F65+F72+F76+F78+F86+F93+F95+F97+F101+F106+F110+F113</f>
        <v>347</v>
      </c>
      <c r="G115" s="30">
        <f aca="true" t="shared" si="23" ref="G115:O115">G6+G10+G16+G41+G43+G48+G52+G56+G62+G65+G72+G76+G78+G86+G93+G95+G97+G101+G106+G110+G113</f>
        <v>4</v>
      </c>
      <c r="H115" s="30">
        <f t="shared" si="23"/>
        <v>1429</v>
      </c>
      <c r="I115" s="30">
        <f t="shared" si="23"/>
        <v>5</v>
      </c>
      <c r="J115" s="30">
        <f t="shared" si="23"/>
        <v>1428</v>
      </c>
      <c r="K115" s="30">
        <f t="shared" si="23"/>
        <v>605</v>
      </c>
      <c r="L115" s="30">
        <f t="shared" si="23"/>
        <v>317</v>
      </c>
      <c r="M115" s="30">
        <f t="shared" si="23"/>
        <v>171</v>
      </c>
      <c r="N115" s="30">
        <f t="shared" si="23"/>
        <v>287</v>
      </c>
      <c r="O115" s="30">
        <f t="shared" si="23"/>
        <v>53</v>
      </c>
      <c r="P115" s="31"/>
    </row>
    <row r="116" spans="1:16" ht="14.25">
      <c r="A116" s="33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22.5" customHeight="1">
      <c r="A117" s="33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56"/>
      <c r="O117" s="56"/>
      <c r="P117" s="19"/>
    </row>
  </sheetData>
  <sheetProtection/>
  <mergeCells count="12">
    <mergeCell ref="N117:O117"/>
    <mergeCell ref="A1:O2"/>
    <mergeCell ref="A3:A4"/>
    <mergeCell ref="B3:B4"/>
    <mergeCell ref="C3:C4"/>
    <mergeCell ref="D3:D4"/>
    <mergeCell ref="E3:F3"/>
    <mergeCell ref="G3:H3"/>
    <mergeCell ref="I3:J3"/>
    <mergeCell ref="K3:O3"/>
    <mergeCell ref="A5:O5"/>
    <mergeCell ref="C115:D115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SheetLayoutView="120" zoomScalePageLayoutView="0" workbookViewId="0" topLeftCell="A1">
      <selection activeCell="B15" sqref="B15"/>
    </sheetView>
  </sheetViews>
  <sheetFormatPr defaultColWidth="10.8515625" defaultRowHeight="12.75"/>
  <cols>
    <col min="1" max="1" width="5.421875" style="35" customWidth="1"/>
    <col min="2" max="2" width="106.7109375" style="35" customWidth="1"/>
    <col min="3" max="3" width="12.28125" style="35" customWidth="1"/>
    <col min="4" max="4" width="13.57421875" style="35" customWidth="1"/>
    <col min="5" max="16384" width="10.8515625" style="35" customWidth="1"/>
  </cols>
  <sheetData>
    <row r="1" spans="1:4" ht="12.75">
      <c r="A1" s="66" t="s">
        <v>136</v>
      </c>
      <c r="B1" s="67"/>
      <c r="C1" s="67"/>
      <c r="D1" s="67"/>
    </row>
    <row r="2" spans="1:4" ht="23.25" customHeight="1" thickBot="1">
      <c r="A2" s="68"/>
      <c r="B2" s="68"/>
      <c r="C2" s="68"/>
      <c r="D2" s="68"/>
    </row>
    <row r="3" spans="1:4" s="37" customFormat="1" ht="31.5" customHeight="1" thickBot="1">
      <c r="A3" s="36" t="s">
        <v>11</v>
      </c>
      <c r="B3" s="36" t="s">
        <v>12</v>
      </c>
      <c r="C3" s="36" t="s">
        <v>13</v>
      </c>
      <c r="D3" s="36" t="s">
        <v>14</v>
      </c>
    </row>
    <row r="4" spans="1:4" ht="13.5" thickBot="1">
      <c r="A4" s="38">
        <v>6</v>
      </c>
      <c r="B4" s="39" t="s">
        <v>137</v>
      </c>
      <c r="C4" s="38">
        <v>279</v>
      </c>
      <c r="D4" s="40">
        <f aca="true" t="shared" si="0" ref="D4:D24">C4/$C$25</f>
        <v>0.19469644103279832</v>
      </c>
    </row>
    <row r="5" spans="1:4" ht="13.5" thickBot="1">
      <c r="A5" s="38">
        <v>10</v>
      </c>
      <c r="B5" s="39" t="s">
        <v>138</v>
      </c>
      <c r="C5" s="38">
        <v>8</v>
      </c>
      <c r="D5" s="40">
        <f t="shared" si="0"/>
        <v>0.005582693649685973</v>
      </c>
    </row>
    <row r="6" spans="1:4" ht="13.5" thickBot="1">
      <c r="A6" s="38">
        <v>11</v>
      </c>
      <c r="B6" s="39" t="s">
        <v>139</v>
      </c>
      <c r="C6" s="38">
        <v>8</v>
      </c>
      <c r="D6" s="40">
        <f t="shared" si="0"/>
        <v>0.005582693649685973</v>
      </c>
    </row>
    <row r="7" spans="1:4" ht="13.5" thickBot="1">
      <c r="A7" s="38">
        <v>1</v>
      </c>
      <c r="B7" s="39" t="s">
        <v>140</v>
      </c>
      <c r="C7" s="38">
        <v>32</v>
      </c>
      <c r="D7" s="40">
        <f t="shared" si="0"/>
        <v>0.022330774598743892</v>
      </c>
    </row>
    <row r="8" spans="1:4" ht="14.25" customHeight="1" thickBot="1">
      <c r="A8" s="38">
        <v>5</v>
      </c>
      <c r="B8" s="39" t="s">
        <v>141</v>
      </c>
      <c r="C8" s="38">
        <v>33</v>
      </c>
      <c r="D8" s="40">
        <f t="shared" si="0"/>
        <v>0.023028611304954642</v>
      </c>
    </row>
    <row r="9" spans="1:4" ht="13.5" thickBot="1">
      <c r="A9" s="38">
        <v>9</v>
      </c>
      <c r="B9" s="39" t="s">
        <v>142</v>
      </c>
      <c r="C9" s="38">
        <v>279</v>
      </c>
      <c r="D9" s="40">
        <f t="shared" si="0"/>
        <v>0.19469644103279832</v>
      </c>
    </row>
    <row r="10" spans="1:4" ht="13.5" thickBot="1">
      <c r="A10" s="38">
        <v>4</v>
      </c>
      <c r="B10" s="39" t="s">
        <v>143</v>
      </c>
      <c r="C10" s="38">
        <v>15</v>
      </c>
      <c r="D10" s="40">
        <f t="shared" si="0"/>
        <v>0.0104675505931612</v>
      </c>
    </row>
    <row r="11" spans="1:4" ht="13.5" thickBot="1">
      <c r="A11" s="38">
        <v>21</v>
      </c>
      <c r="B11" s="39" t="s">
        <v>144</v>
      </c>
      <c r="C11" s="38">
        <v>0</v>
      </c>
      <c r="D11" s="40">
        <f t="shared" si="0"/>
        <v>0</v>
      </c>
    </row>
    <row r="12" spans="1:4" s="41" customFormat="1" ht="13.5" thickBot="1">
      <c r="A12" s="38">
        <v>20</v>
      </c>
      <c r="B12" s="39" t="s">
        <v>145</v>
      </c>
      <c r="C12" s="38">
        <v>10</v>
      </c>
      <c r="D12" s="40">
        <f t="shared" si="0"/>
        <v>0.006978367062107467</v>
      </c>
    </row>
    <row r="13" spans="1:4" ht="13.5" thickBot="1">
      <c r="A13" s="38">
        <v>7</v>
      </c>
      <c r="B13" s="39" t="s">
        <v>146</v>
      </c>
      <c r="C13" s="38">
        <v>191</v>
      </c>
      <c r="D13" s="40">
        <f t="shared" si="0"/>
        <v>0.1332868108862526</v>
      </c>
    </row>
    <row r="14" spans="1:4" ht="13.5" thickBot="1">
      <c r="A14" s="38">
        <v>17</v>
      </c>
      <c r="B14" s="39" t="s">
        <v>147</v>
      </c>
      <c r="C14" s="38">
        <v>26</v>
      </c>
      <c r="D14" s="40">
        <f t="shared" si="0"/>
        <v>0.018143754361479414</v>
      </c>
    </row>
    <row r="15" spans="1:4" ht="13.5" thickBot="1">
      <c r="A15" s="38">
        <v>14</v>
      </c>
      <c r="B15" s="39" t="s">
        <v>148</v>
      </c>
      <c r="C15" s="38">
        <v>40</v>
      </c>
      <c r="D15" s="40">
        <f t="shared" si="0"/>
        <v>0.027913468248429867</v>
      </c>
    </row>
    <row r="16" spans="1:4" ht="13.5" thickBot="1">
      <c r="A16" s="38">
        <v>13</v>
      </c>
      <c r="B16" s="39" t="s">
        <v>149</v>
      </c>
      <c r="C16" s="38">
        <v>11</v>
      </c>
      <c r="D16" s="40">
        <f t="shared" si="0"/>
        <v>0.007676203768318213</v>
      </c>
    </row>
    <row r="17" spans="1:4" ht="13.5" thickBot="1">
      <c r="A17" s="38">
        <v>8</v>
      </c>
      <c r="B17" s="39" t="s">
        <v>150</v>
      </c>
      <c r="C17" s="38">
        <v>97</v>
      </c>
      <c r="D17" s="40">
        <f t="shared" si="0"/>
        <v>0.06769016050244243</v>
      </c>
    </row>
    <row r="18" spans="1:4" ht="13.5" thickBot="1">
      <c r="A18" s="38">
        <v>18</v>
      </c>
      <c r="B18" s="39" t="s">
        <v>151</v>
      </c>
      <c r="C18" s="38">
        <v>11</v>
      </c>
      <c r="D18" s="40">
        <f t="shared" si="0"/>
        <v>0.007676203768318213</v>
      </c>
    </row>
    <row r="19" spans="1:4" ht="13.5" thickBot="1">
      <c r="A19" s="38">
        <v>12</v>
      </c>
      <c r="B19" s="39" t="s">
        <v>152</v>
      </c>
      <c r="C19" s="38">
        <v>1</v>
      </c>
      <c r="D19" s="40">
        <f t="shared" si="0"/>
        <v>0.0006978367062107466</v>
      </c>
    </row>
    <row r="20" spans="1:4" ht="13.5" thickBot="1">
      <c r="A20" s="38">
        <v>3</v>
      </c>
      <c r="B20" s="39" t="s">
        <v>153</v>
      </c>
      <c r="C20" s="38">
        <v>254</v>
      </c>
      <c r="D20" s="40">
        <f t="shared" si="0"/>
        <v>0.17725052337752967</v>
      </c>
    </row>
    <row r="21" spans="1:4" ht="13.5" thickBot="1">
      <c r="A21" s="38">
        <v>2</v>
      </c>
      <c r="B21" s="39" t="s">
        <v>154</v>
      </c>
      <c r="C21" s="38">
        <v>11</v>
      </c>
      <c r="D21" s="40">
        <f t="shared" si="0"/>
        <v>0.007676203768318213</v>
      </c>
    </row>
    <row r="22" spans="1:4" ht="13.5" thickBot="1">
      <c r="A22" s="38">
        <v>15</v>
      </c>
      <c r="B22" s="39" t="s">
        <v>155</v>
      </c>
      <c r="C22" s="38">
        <v>101</v>
      </c>
      <c r="D22" s="40">
        <f t="shared" si="0"/>
        <v>0.07048150732728542</v>
      </c>
    </row>
    <row r="23" spans="1:4" ht="13.5" thickBot="1">
      <c r="A23" s="38">
        <v>19</v>
      </c>
      <c r="B23" s="39" t="s">
        <v>156</v>
      </c>
      <c r="C23" s="38">
        <v>10</v>
      </c>
      <c r="D23" s="40">
        <f t="shared" si="0"/>
        <v>0.006978367062107467</v>
      </c>
    </row>
    <row r="24" spans="1:4" ht="13.5" thickBot="1">
      <c r="A24" s="38">
        <v>16</v>
      </c>
      <c r="B24" s="39" t="s">
        <v>157</v>
      </c>
      <c r="C24" s="38">
        <v>16</v>
      </c>
      <c r="D24" s="40">
        <f t="shared" si="0"/>
        <v>0.011165387299371946</v>
      </c>
    </row>
    <row r="25" spans="1:4" s="41" customFormat="1" ht="19.5" customHeight="1" thickBot="1">
      <c r="A25" s="38"/>
      <c r="B25" s="38"/>
      <c r="C25" s="42">
        <f>SUM(C4:C24)</f>
        <v>1433</v>
      </c>
      <c r="D25" s="43">
        <f>SUM(D4:D24)</f>
        <v>1</v>
      </c>
    </row>
  </sheetData>
  <sheetProtection/>
  <mergeCells count="1">
    <mergeCell ref="A1:D2"/>
  </mergeCells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6.28125" style="0" customWidth="1"/>
    <col min="2" max="2" width="18.7109375" style="0" customWidth="1"/>
    <col min="3" max="3" width="25.57421875" style="0" customWidth="1"/>
    <col min="4" max="4" width="13.140625" style="0" customWidth="1"/>
    <col min="5" max="5" width="10.421875" style="0" customWidth="1"/>
  </cols>
  <sheetData>
    <row r="1" spans="1:3" ht="15.75">
      <c r="A1" s="69" t="s">
        <v>9</v>
      </c>
      <c r="B1" s="69"/>
      <c r="C1" s="69"/>
    </row>
    <row r="2" spans="1:3" ht="24.75" customHeight="1">
      <c r="A2" s="3" t="s">
        <v>5</v>
      </c>
      <c r="B2" s="3" t="s">
        <v>6</v>
      </c>
      <c r="C2" s="3" t="s">
        <v>7</v>
      </c>
    </row>
    <row r="3" spans="1:3" ht="20.25" customHeight="1">
      <c r="A3" s="1" t="s">
        <v>8</v>
      </c>
      <c r="B3" s="5">
        <v>605</v>
      </c>
      <c r="C3" s="7">
        <f>B3/B8</f>
        <v>0.42219120725750175</v>
      </c>
    </row>
    <row r="4" spans="1:3" ht="14.25">
      <c r="A4" s="1" t="s">
        <v>0</v>
      </c>
      <c r="B4" s="5">
        <v>317</v>
      </c>
      <c r="C4" s="7">
        <f>B4/B8</f>
        <v>0.2212142358688067</v>
      </c>
    </row>
    <row r="5" spans="1:3" ht="14.25">
      <c r="A5" s="1" t="s">
        <v>2</v>
      </c>
      <c r="B5" s="5">
        <v>287</v>
      </c>
      <c r="C5" s="7">
        <f>B5/B8</f>
        <v>0.2002791346824843</v>
      </c>
    </row>
    <row r="6" spans="1:3" ht="14.25">
      <c r="A6" s="1" t="s">
        <v>1</v>
      </c>
      <c r="B6" s="5">
        <v>171</v>
      </c>
      <c r="C6" s="7">
        <f>B6/B8</f>
        <v>0.11933007676203769</v>
      </c>
    </row>
    <row r="7" spans="1:3" ht="14.25">
      <c r="A7" s="1" t="s">
        <v>3</v>
      </c>
      <c r="B7" s="5">
        <v>53</v>
      </c>
      <c r="C7" s="7">
        <f>B7/B8</f>
        <v>0.03698534542916958</v>
      </c>
    </row>
    <row r="8" spans="1:3" ht="24" customHeight="1">
      <c r="A8" s="2" t="s">
        <v>4</v>
      </c>
      <c r="B8" s="6">
        <f>SUM(B3:B7)</f>
        <v>1433</v>
      </c>
      <c r="C8" s="4">
        <f>SUM(C3:C7)</f>
        <v>0.9999999999999999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2018-01-12T10:05:32Z</cp:lastPrinted>
  <dcterms:created xsi:type="dcterms:W3CDTF">2006-01-30T09:06:28Z</dcterms:created>
  <dcterms:modified xsi:type="dcterms:W3CDTF">2022-11-10T19:41:46Z</dcterms:modified>
  <cp:category/>
  <cp:version/>
  <cp:contentType/>
  <cp:contentStatus/>
</cp:coreProperties>
</file>