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Κεντρικό Ταμείο Αδειών\"/>
    </mc:Choice>
  </mc:AlternateContent>
  <bookViews>
    <workbookView xWindow="0" yWindow="0" windowWidth="11535" windowHeight="5160"/>
  </bookViews>
  <sheets>
    <sheet name="ΚΤΑ" sheetId="2" r:id="rId1"/>
  </sheets>
  <calcPr calcId="152511"/>
</workbook>
</file>

<file path=xl/calcChain.xml><?xml version="1.0" encoding="utf-8"?>
<calcChain xmlns="http://schemas.openxmlformats.org/spreadsheetml/2006/main">
  <c r="I22" i="2" l="1"/>
  <c r="I26" i="2" s="1"/>
  <c r="I17" i="2"/>
  <c r="I12" i="2"/>
  <c r="F22" i="2"/>
  <c r="D17" i="2"/>
  <c r="C17" i="2"/>
  <c r="G17" i="2"/>
  <c r="F17" i="2"/>
  <c r="E17" i="2"/>
  <c r="H17" i="2"/>
  <c r="I28" i="2" l="1"/>
  <c r="C25" i="2"/>
  <c r="D25" i="2"/>
  <c r="E25" i="2"/>
  <c r="F25" i="2"/>
  <c r="G25" i="2"/>
  <c r="H22" i="2" l="1"/>
  <c r="H26" i="2" s="1"/>
  <c r="C16" i="2"/>
  <c r="D16" i="2"/>
  <c r="E16" i="2"/>
  <c r="F16" i="2"/>
  <c r="G22" i="2"/>
  <c r="G16" i="2"/>
  <c r="F12" i="2" l="1"/>
  <c r="G26" i="2"/>
  <c r="F26" i="2" l="1"/>
  <c r="E9" i="2"/>
  <c r="E12" i="2" s="1"/>
  <c r="D9" i="2"/>
  <c r="C22" i="2"/>
  <c r="C26" i="2" s="1"/>
  <c r="D22" i="2"/>
  <c r="E22" i="2"/>
  <c r="B22" i="2"/>
  <c r="B26" i="2" s="1"/>
  <c r="C12" i="2"/>
  <c r="B9" i="2"/>
  <c r="B12" i="2" s="1"/>
  <c r="B28" i="2" l="1"/>
  <c r="C28" i="2"/>
  <c r="D26" i="2"/>
  <c r="E26" i="2"/>
  <c r="D12" i="2" l="1"/>
  <c r="D28" i="2" s="1"/>
  <c r="B30" i="2" l="1"/>
  <c r="C6" i="2" s="1"/>
  <c r="C30" i="2" l="1"/>
  <c r="E28" i="2"/>
  <c r="D6" i="2" l="1"/>
  <c r="D30" i="2" s="1"/>
  <c r="E6" i="2" l="1"/>
  <c r="E30" i="2" s="1"/>
  <c r="D34" i="2" s="1"/>
  <c r="F6" i="2" l="1"/>
  <c r="F28" i="2" l="1"/>
  <c r="F30" i="2" s="1"/>
  <c r="D35" i="2" l="1"/>
  <c r="G6" i="2"/>
  <c r="G12" i="2" l="1"/>
  <c r="G28" i="2" s="1"/>
  <c r="G30" i="2" s="1"/>
  <c r="D36" i="2" s="1"/>
  <c r="H6" i="2" l="1"/>
  <c r="H12" i="2" s="1"/>
  <c r="H28" i="2" s="1"/>
  <c r="H30" i="2" s="1"/>
  <c r="D37" i="2" l="1"/>
  <c r="I6" i="2"/>
  <c r="I30" i="2" s="1"/>
  <c r="D38" i="2" l="1"/>
</calcChain>
</file>

<file path=xl/sharedStrings.xml><?xml version="1.0" encoding="utf-8"?>
<sst xmlns="http://schemas.openxmlformats.org/spreadsheetml/2006/main" count="41" uniqueCount="37">
  <si>
    <t>Αποθεματικό αρχή του έτους</t>
  </si>
  <si>
    <t>ΕΣΟΔΑ</t>
  </si>
  <si>
    <t>Άλλα έσοδα</t>
  </si>
  <si>
    <t>ΕΞΟΔΑ</t>
  </si>
  <si>
    <t>Σύνολο εξόδων</t>
  </si>
  <si>
    <t>Σύνολο εσόδων</t>
  </si>
  <si>
    <t>Διοικητικά έξοδα</t>
  </si>
  <si>
    <t>Πληρωμές αδειών</t>
  </si>
  <si>
    <t>Πλεόνασμα / Έλλειμμα</t>
  </si>
  <si>
    <t>2008 (€'000)</t>
  </si>
  <si>
    <t>2009 (€'000)</t>
  </si>
  <si>
    <t>2010 (€'000)</t>
  </si>
  <si>
    <t>2011 (€'000)</t>
  </si>
  <si>
    <t>Επιχορήγηση Λειτουργικών Εξόδων Κατασκηνώσεων</t>
  </si>
  <si>
    <t>Σχέδιο Επιχορηγήσεως Αδειών Εργοδοτουμένων</t>
  </si>
  <si>
    <t>Σύνολο επιχορηγήσεων</t>
  </si>
  <si>
    <t xml:space="preserve">Αποθεματικό στο τέλος του έτους </t>
  </si>
  <si>
    <t>ΚΛΑΔΟΣ ΣΤΑΤΙΣΤΙΚΗΣ</t>
  </si>
  <si>
    <t>ΥΠΗΡΕΣΙΕΣ ΚΟΙΝΩΝΙΚΩΝ ΑΣΦΑΛΙΣΕΩΝ</t>
  </si>
  <si>
    <t>Καθαρό αποθεματικό στο τέλος του έτους</t>
  </si>
  <si>
    <t>Ποσοστό μεταβολής αποθεματικού:2011/2010</t>
  </si>
  <si>
    <t>Ποσοστό μεταβολής αποθεματικού:2012/2011</t>
  </si>
  <si>
    <t>Μείωση</t>
  </si>
  <si>
    <t>Πηγή: Λογιστήριο Υπηρεσιών Κοινωνικών Ασφαλίσεων</t>
  </si>
  <si>
    <t>Μεταφορά από το Πάγιο Ταμείο για επιχορηγήσεις αδειών</t>
  </si>
  <si>
    <t>Υποχρεώσεις του Ταμείου*</t>
  </si>
  <si>
    <t>Ποσοστό μεταβολής αποθεματικού:2013/2012</t>
  </si>
  <si>
    <t>Ποσοστό μεταβολής αποθεματικού:2014/2013</t>
  </si>
  <si>
    <t>Τόκος (μετά την αφαίρεση της εισφοράς για την άμυνα η οποία από 29/4/2013 ανέρχεται στο 30%)</t>
  </si>
  <si>
    <t xml:space="preserve">2012 (€'000) </t>
  </si>
  <si>
    <t xml:space="preserve">2013 (€'000) </t>
  </si>
  <si>
    <t>Ποσοστό μεταβολής αποθεματικού:2015/2014</t>
  </si>
  <si>
    <t>2014 (€'000)</t>
  </si>
  <si>
    <t>2015 (€'000)</t>
  </si>
  <si>
    <t xml:space="preserve">Οικονομικές καταστάσεις του Κεντρικού Ταμείου Αδειών για τα έτη 2008 - 2015 </t>
  </si>
  <si>
    <t xml:space="preserve">Ίδρυση/Επέκταση των Αναπαυτηρίων των Συντεχνιών (ΠΕΟ, ΣΕΚ, ΔΕΟΚ) </t>
  </si>
  <si>
    <t xml:space="preserve">Εισφορές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</si>
</sst>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[$-408]d\-mmm\-yy;@"/>
    <numFmt numFmtId="165" formatCode="0.0%"/>
    <numFmt numFmtId="166" formatCode="_-* #,##0.00\ _€_-;\-* #,##0.00\ _€_-;_-* &quot;-&quot;\ _€_-;_-@_-"/>
  </numFmts>
  <fonts count="7" x14ac:knownFonts="1">
    <font>
      <sz val="10"/>
      <name val="Arial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7">
    <xf numFmtId="0" fontId="0" fillId="0" borderId="0" xfId="0"/>
    <xf numFmtId="41" fontId="2" fillId="0" borderId="1" xfId="0" applyNumberFormat="1" applyFont="1" applyBorder="1" applyAlignment="1">
      <alignment horizontal="center"/>
    </xf>
    <xf numFmtId="41" fontId="0" fillId="0" borderId="1" xfId="0" applyNumberFormat="1" applyBorder="1"/>
    <xf numFmtId="41" fontId="2" fillId="0" borderId="3" xfId="0" applyNumberFormat="1" applyFont="1" applyBorder="1" applyAlignment="1">
      <alignment horizontal="center"/>
    </xf>
    <xf numFmtId="41" fontId="0" fillId="0" borderId="3" xfId="0" applyNumberFormat="1" applyBorder="1"/>
    <xf numFmtId="41" fontId="2" fillId="0" borderId="2" xfId="0" applyNumberFormat="1" applyFont="1" applyBorder="1" applyAlignment="1">
      <alignment horizontal="center"/>
    </xf>
    <xf numFmtId="41" fontId="0" fillId="0" borderId="4" xfId="0" applyNumberFormat="1" applyBorder="1"/>
    <xf numFmtId="41" fontId="2" fillId="0" borderId="4" xfId="0" applyNumberFormat="1" applyFont="1" applyBorder="1" applyAlignment="1">
      <alignment horizontal="center"/>
    </xf>
    <xf numFmtId="41" fontId="0" fillId="0" borderId="5" xfId="0" applyNumberFormat="1" applyBorder="1"/>
    <xf numFmtId="41" fontId="2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0" fontId="0" fillId="0" borderId="2" xfId="1" applyNumberFormat="1" applyFont="1" applyBorder="1"/>
    <xf numFmtId="10" fontId="0" fillId="0" borderId="5" xfId="1" applyNumberFormat="1" applyFont="1" applyBorder="1"/>
    <xf numFmtId="41" fontId="0" fillId="0" borderId="7" xfId="0" applyNumberFormat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1" fontId="2" fillId="0" borderId="6" xfId="0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6" fillId="0" borderId="0" xfId="0" applyFont="1" applyFill="1"/>
    <xf numFmtId="41" fontId="0" fillId="0" borderId="0" xfId="0" applyNumberFormat="1"/>
    <xf numFmtId="10" fontId="0" fillId="0" borderId="3" xfId="1" applyNumberFormat="1" applyFont="1" applyBorder="1"/>
    <xf numFmtId="41" fontId="2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41" fontId="2" fillId="0" borderId="3" xfId="0" applyNumberFormat="1" applyFont="1" applyFill="1" applyBorder="1" applyAlignment="1">
      <alignment horizontal="center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/>
    <xf numFmtId="165" fontId="2" fillId="0" borderId="0" xfId="1" applyNumberFormat="1" applyFont="1" applyBorder="1" applyAlignment="1">
      <alignment horizontal="center"/>
    </xf>
    <xf numFmtId="41" fontId="4" fillId="0" borderId="0" xfId="0" applyNumberFormat="1" applyFont="1" applyBorder="1" applyAlignment="1"/>
    <xf numFmtId="165" fontId="4" fillId="0" borderId="0" xfId="1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/>
    </xf>
    <xf numFmtId="41" fontId="4" fillId="0" borderId="0" xfId="0" applyNumberFormat="1" applyFont="1" applyBorder="1"/>
    <xf numFmtId="165" fontId="0" fillId="0" borderId="1" xfId="1" applyNumberFormat="1" applyFont="1" applyBorder="1"/>
    <xf numFmtId="0" fontId="4" fillId="0" borderId="9" xfId="0" applyFont="1" applyBorder="1" applyAlignment="1">
      <alignment horizontal="center" wrapText="1"/>
    </xf>
    <xf numFmtId="165" fontId="0" fillId="0" borderId="13" xfId="1" applyNumberFormat="1" applyFont="1" applyBorder="1"/>
    <xf numFmtId="41" fontId="2" fillId="0" borderId="13" xfId="0" applyNumberFormat="1" applyFont="1" applyFill="1" applyBorder="1" applyAlignment="1">
      <alignment horizontal="center"/>
    </xf>
    <xf numFmtId="165" fontId="0" fillId="0" borderId="16" xfId="1" applyNumberFormat="1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19" xfId="0" applyBorder="1" applyAlignment="1">
      <alignment wrapText="1"/>
    </xf>
    <xf numFmtId="0" fontId="0" fillId="0" borderId="15" xfId="0" applyBorder="1"/>
    <xf numFmtId="0" fontId="3" fillId="0" borderId="22" xfId="0" applyFont="1" applyBorder="1"/>
    <xf numFmtId="0" fontId="1" fillId="0" borderId="23" xfId="0" applyFont="1" applyBorder="1"/>
    <xf numFmtId="0" fontId="0" fillId="0" borderId="19" xfId="0" applyBorder="1"/>
    <xf numFmtId="0" fontId="3" fillId="0" borderId="15" xfId="0" applyFont="1" applyBorder="1" applyAlignment="1">
      <alignment wrapText="1"/>
    </xf>
    <xf numFmtId="0" fontId="3" fillId="0" borderId="15" xfId="0" applyFont="1" applyBorder="1"/>
    <xf numFmtId="0" fontId="4" fillId="0" borderId="15" xfId="0" applyFont="1" applyBorder="1"/>
    <xf numFmtId="0" fontId="2" fillId="0" borderId="15" xfId="0" applyFont="1" applyBorder="1"/>
    <xf numFmtId="0" fontId="1" fillId="0" borderId="20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6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11" xfId="0" applyFill="1" applyBorder="1"/>
    <xf numFmtId="41" fontId="0" fillId="0" borderId="4" xfId="0" applyNumberFormat="1" applyFill="1" applyBorder="1"/>
    <xf numFmtId="41" fontId="0" fillId="0" borderId="12" xfId="0" applyNumberFormat="1" applyFill="1" applyBorder="1"/>
    <xf numFmtId="41" fontId="0" fillId="0" borderId="1" xfId="0" applyNumberFormat="1" applyFill="1" applyBorder="1"/>
    <xf numFmtId="41" fontId="0" fillId="0" borderId="13" xfId="0" applyNumberFormat="1" applyFill="1" applyBorder="1"/>
    <xf numFmtId="0" fontId="0" fillId="0" borderId="7" xfId="0" applyFill="1" applyBorder="1"/>
    <xf numFmtId="0" fontId="0" fillId="0" borderId="14" xfId="0" applyFill="1" applyBorder="1"/>
    <xf numFmtId="41" fontId="2" fillId="0" borderId="4" xfId="0" applyNumberFormat="1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 horizontal="center"/>
    </xf>
    <xf numFmtId="165" fontId="0" fillId="0" borderId="1" xfId="1" applyNumberFormat="1" applyFont="1" applyFill="1" applyBorder="1"/>
    <xf numFmtId="165" fontId="0" fillId="0" borderId="13" xfId="1" applyNumberFormat="1" applyFont="1" applyFill="1" applyBorder="1"/>
    <xf numFmtId="165" fontId="0" fillId="0" borderId="16" xfId="1" applyNumberFormat="1" applyFont="1" applyFill="1" applyBorder="1"/>
    <xf numFmtId="0" fontId="0" fillId="0" borderId="1" xfId="0" applyFill="1" applyBorder="1"/>
    <xf numFmtId="0" fontId="0" fillId="0" borderId="13" xfId="0" applyFill="1" applyBorder="1"/>
    <xf numFmtId="0" fontId="4" fillId="0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3" zoomScaleNormal="100" workbookViewId="0">
      <pane xSplit="1" ySplit="1" topLeftCell="H4" activePane="bottomRight" state="frozen"/>
      <selection activeCell="A3" sqref="A3"/>
      <selection pane="topRight" activeCell="B3" sqref="B3"/>
      <selection pane="bottomLeft" activeCell="A4" sqref="A4"/>
      <selection pane="bottomRight" activeCell="A9" sqref="A9"/>
    </sheetView>
  </sheetViews>
  <sheetFormatPr defaultRowHeight="12.75" x14ac:dyDescent="0.2"/>
  <cols>
    <col min="1" max="1" width="49.28515625" customWidth="1"/>
    <col min="2" max="2" width="11.140625" customWidth="1"/>
    <col min="3" max="3" width="11.140625" bestFit="1" customWidth="1"/>
    <col min="4" max="4" width="12.5703125" customWidth="1"/>
    <col min="5" max="5" width="12.28515625" customWidth="1"/>
    <col min="6" max="6" width="13" customWidth="1"/>
    <col min="7" max="7" width="13.5703125" customWidth="1"/>
    <col min="8" max="8" width="12.42578125" bestFit="1" customWidth="1"/>
    <col min="9" max="9" width="11.140625" customWidth="1"/>
    <col min="11" max="11" width="12.85546875" bestFit="1" customWidth="1"/>
  </cols>
  <sheetData>
    <row r="1" spans="1:11" ht="16.5" hidden="1" customHeight="1" x14ac:dyDescent="0.2"/>
    <row r="2" spans="1:11" hidden="1" x14ac:dyDescent="0.2"/>
    <row r="3" spans="1:11" ht="15" customHeight="1" x14ac:dyDescent="0.25">
      <c r="A3" s="76" t="s">
        <v>34</v>
      </c>
      <c r="B3" s="76"/>
      <c r="C3" s="76"/>
      <c r="D3" s="76"/>
      <c r="E3" s="76"/>
      <c r="F3" s="76"/>
      <c r="G3" s="76"/>
      <c r="H3" s="76"/>
    </row>
    <row r="4" spans="1:11" ht="3" customHeight="1" thickBot="1" x14ac:dyDescent="0.3">
      <c r="A4" s="18"/>
    </row>
    <row r="5" spans="1:11" ht="39.75" customHeight="1" thickBot="1" x14ac:dyDescent="0.25">
      <c r="A5" s="40"/>
      <c r="B5" s="55" t="s">
        <v>9</v>
      </c>
      <c r="C5" s="14" t="s">
        <v>10</v>
      </c>
      <c r="D5" s="15" t="s">
        <v>11</v>
      </c>
      <c r="E5" s="15" t="s">
        <v>12</v>
      </c>
      <c r="F5" s="32" t="s">
        <v>29</v>
      </c>
      <c r="G5" s="36" t="s">
        <v>30</v>
      </c>
      <c r="H5" s="74" t="s">
        <v>32</v>
      </c>
      <c r="I5" s="32" t="s">
        <v>33</v>
      </c>
    </row>
    <row r="6" spans="1:11" x14ac:dyDescent="0.2">
      <c r="A6" s="41" t="s">
        <v>0</v>
      </c>
      <c r="B6" s="5">
        <v>87838</v>
      </c>
      <c r="C6" s="5">
        <f t="shared" ref="C6:E6" si="0">B30</f>
        <v>102568.98</v>
      </c>
      <c r="D6" s="16">
        <f t="shared" si="0"/>
        <v>102986.56999999999</v>
      </c>
      <c r="E6" s="16">
        <f t="shared" si="0"/>
        <v>105625.473</v>
      </c>
      <c r="F6" s="57">
        <f>E30</f>
        <v>98992.61</v>
      </c>
      <c r="G6" s="58">
        <f>F30</f>
        <v>84555.61</v>
      </c>
      <c r="H6" s="57">
        <f>G30</f>
        <v>65295.277000000002</v>
      </c>
      <c r="I6" s="57">
        <f>H30</f>
        <v>59943.277000000002</v>
      </c>
    </row>
    <row r="7" spans="1:11" ht="13.5" thickBot="1" x14ac:dyDescent="0.25">
      <c r="A7" s="42" t="s">
        <v>1</v>
      </c>
      <c r="B7" s="1"/>
      <c r="C7" s="2"/>
      <c r="D7" s="2"/>
      <c r="E7" s="2"/>
      <c r="F7" s="59"/>
      <c r="G7" s="60"/>
      <c r="H7" s="59"/>
      <c r="I7" s="59"/>
    </row>
    <row r="8" spans="1:11" ht="13.5" thickBot="1" x14ac:dyDescent="0.25">
      <c r="A8" s="43" t="s">
        <v>36</v>
      </c>
      <c r="B8" s="7">
        <v>98546</v>
      </c>
      <c r="C8" s="6">
        <v>100379</v>
      </c>
      <c r="D8" s="6">
        <v>100893</v>
      </c>
      <c r="E8" s="6">
        <v>97049.841</v>
      </c>
      <c r="F8" s="61">
        <v>85581</v>
      </c>
      <c r="G8" s="62">
        <v>67821</v>
      </c>
      <c r="H8" s="61">
        <v>63391</v>
      </c>
      <c r="I8" s="61">
        <v>64834</v>
      </c>
    </row>
    <row r="9" spans="1:11" ht="27" customHeight="1" x14ac:dyDescent="0.2">
      <c r="A9" s="45" t="s">
        <v>28</v>
      </c>
      <c r="B9" s="1">
        <f>3455-567</f>
        <v>2888</v>
      </c>
      <c r="C9" s="2">
        <v>736</v>
      </c>
      <c r="D9" s="2">
        <f>526-45</f>
        <v>481</v>
      </c>
      <c r="E9" s="2">
        <f>673.514-1</f>
        <v>672.51400000000001</v>
      </c>
      <c r="F9" s="63">
        <v>335</v>
      </c>
      <c r="G9" s="64">
        <v>59</v>
      </c>
      <c r="H9" s="63">
        <v>138</v>
      </c>
      <c r="I9" s="63">
        <v>20</v>
      </c>
    </row>
    <row r="10" spans="1:11" x14ac:dyDescent="0.2">
      <c r="A10" s="46" t="s">
        <v>2</v>
      </c>
      <c r="B10" s="3">
        <v>147</v>
      </c>
      <c r="C10" s="4">
        <v>99</v>
      </c>
      <c r="D10" s="4">
        <v>68</v>
      </c>
      <c r="E10" s="4">
        <v>96.825000000000003</v>
      </c>
      <c r="F10" s="63">
        <v>79</v>
      </c>
      <c r="G10" s="64">
        <v>70</v>
      </c>
      <c r="H10" s="63">
        <v>50</v>
      </c>
      <c r="I10" s="63">
        <v>58</v>
      </c>
    </row>
    <row r="11" spans="1:11" ht="13.5" thickBot="1" x14ac:dyDescent="0.25">
      <c r="A11" s="47" t="s">
        <v>24</v>
      </c>
      <c r="B11" s="56"/>
      <c r="C11" s="13"/>
      <c r="D11" s="13">
        <v>2428.1550000000002</v>
      </c>
      <c r="E11" s="13"/>
      <c r="F11" s="65"/>
      <c r="G11" s="66"/>
      <c r="H11" s="65"/>
      <c r="I11" s="65"/>
    </row>
    <row r="12" spans="1:11" ht="13.5" thickBot="1" x14ac:dyDescent="0.25">
      <c r="A12" s="43" t="s">
        <v>5</v>
      </c>
      <c r="B12" s="7">
        <f>B10+B9+B8</f>
        <v>101581</v>
      </c>
      <c r="C12" s="7">
        <f>C10+C9+C8</f>
        <v>101214</v>
      </c>
      <c r="D12" s="7">
        <f>D10+D9+D8+D11</f>
        <v>103870.155</v>
      </c>
      <c r="E12" s="7">
        <f t="shared" ref="E12:I12" si="1">E10+E9+E8</f>
        <v>97819.180000000008</v>
      </c>
      <c r="F12" s="67">
        <f t="shared" si="1"/>
        <v>85995</v>
      </c>
      <c r="G12" s="68">
        <f t="shared" si="1"/>
        <v>67950</v>
      </c>
      <c r="H12" s="67">
        <f t="shared" si="1"/>
        <v>63579</v>
      </c>
      <c r="I12" s="67">
        <f t="shared" si="1"/>
        <v>64912</v>
      </c>
    </row>
    <row r="13" spans="1:11" ht="3" customHeight="1" x14ac:dyDescent="0.2">
      <c r="A13" s="44"/>
      <c r="B13" s="9"/>
      <c r="C13" s="9"/>
      <c r="D13" s="9"/>
      <c r="E13" s="9"/>
      <c r="F13" s="59"/>
      <c r="G13" s="60"/>
      <c r="H13" s="59"/>
      <c r="I13" s="59"/>
    </row>
    <row r="14" spans="1:11" x14ac:dyDescent="0.2">
      <c r="A14" s="48" t="s">
        <v>3</v>
      </c>
      <c r="B14" s="11"/>
      <c r="C14" s="11"/>
      <c r="D14" s="11"/>
      <c r="E14" s="11"/>
      <c r="F14" s="11"/>
      <c r="G14" s="11"/>
      <c r="H14" s="11"/>
      <c r="I14" s="59"/>
    </row>
    <row r="15" spans="1:11" x14ac:dyDescent="0.2">
      <c r="A15" s="49" t="s">
        <v>7</v>
      </c>
      <c r="B15" s="1">
        <v>81927</v>
      </c>
      <c r="C15" s="2">
        <v>94502</v>
      </c>
      <c r="D15" s="2">
        <v>96623</v>
      </c>
      <c r="E15" s="2">
        <v>100879.145</v>
      </c>
      <c r="F15" s="63">
        <v>96885</v>
      </c>
      <c r="G15" s="64">
        <v>85000</v>
      </c>
      <c r="H15" s="63">
        <v>66803</v>
      </c>
      <c r="I15" s="63">
        <v>62948</v>
      </c>
      <c r="K15" s="19"/>
    </row>
    <row r="16" spans="1:11" hidden="1" x14ac:dyDescent="0.2">
      <c r="A16" s="46"/>
      <c r="B16" s="3"/>
      <c r="C16" s="35">
        <f>C15/B8</f>
        <v>0.95896332677125407</v>
      </c>
      <c r="D16" s="35">
        <f>D15/C8</f>
        <v>0.96258181492144768</v>
      </c>
      <c r="E16" s="35">
        <f>E15/D8</f>
        <v>0.99986267630063541</v>
      </c>
      <c r="F16" s="69">
        <f>F15/E8</f>
        <v>0.99830148098851601</v>
      </c>
      <c r="G16" s="70">
        <f>G15/F8</f>
        <v>0.9932111099426274</v>
      </c>
      <c r="H16" s="69"/>
      <c r="I16" s="69"/>
    </row>
    <row r="17" spans="1:9" hidden="1" x14ac:dyDescent="0.2">
      <c r="A17" s="46"/>
      <c r="B17" s="39"/>
      <c r="C17" s="39">
        <f t="shared" ref="C17:H17" si="2">C15/B8</f>
        <v>0.95896332677125407</v>
      </c>
      <c r="D17" s="39">
        <f t="shared" si="2"/>
        <v>0.96258181492144768</v>
      </c>
      <c r="E17" s="39">
        <f t="shared" si="2"/>
        <v>0.99986267630063541</v>
      </c>
      <c r="F17" s="71">
        <f t="shared" si="2"/>
        <v>0.99830148098851601</v>
      </c>
      <c r="G17" s="71">
        <f t="shared" si="2"/>
        <v>0.9932111099426274</v>
      </c>
      <c r="H17" s="69">
        <f t="shared" si="2"/>
        <v>0.98498989988351693</v>
      </c>
      <c r="I17" s="69" t="e">
        <f>I15/#REF!</f>
        <v>#REF!</v>
      </c>
    </row>
    <row r="18" spans="1:9" ht="25.5" x14ac:dyDescent="0.2">
      <c r="A18" s="50" t="s">
        <v>35</v>
      </c>
      <c r="B18" s="3">
        <v>469.86500000000001</v>
      </c>
      <c r="C18" s="3">
        <v>469.86500000000001</v>
      </c>
      <c r="D18" s="3">
        <v>469.86500000000001</v>
      </c>
      <c r="E18" s="24">
        <v>0</v>
      </c>
      <c r="F18" s="33">
        <v>0</v>
      </c>
      <c r="G18" s="38">
        <v>0</v>
      </c>
      <c r="H18" s="33">
        <v>0</v>
      </c>
      <c r="I18" s="33">
        <v>130</v>
      </c>
    </row>
    <row r="19" spans="1:9" x14ac:dyDescent="0.2">
      <c r="A19" s="50" t="s">
        <v>13</v>
      </c>
      <c r="B19" s="3">
        <v>1034.3869999999999</v>
      </c>
      <c r="C19" s="3">
        <v>1034.3869999999999</v>
      </c>
      <c r="D19" s="3">
        <v>1034.3869999999999</v>
      </c>
      <c r="E19" s="24">
        <v>1034</v>
      </c>
      <c r="F19" s="33">
        <v>1034</v>
      </c>
      <c r="G19" s="38">
        <v>333.33300000000003</v>
      </c>
      <c r="H19" s="33">
        <v>333</v>
      </c>
      <c r="I19" s="33">
        <v>556</v>
      </c>
    </row>
    <row r="20" spans="1:9" x14ac:dyDescent="0.2">
      <c r="A20" s="50" t="s">
        <v>14</v>
      </c>
      <c r="B20" s="3">
        <v>1919.768</v>
      </c>
      <c r="C20" s="3">
        <v>3317.1579999999999</v>
      </c>
      <c r="D20" s="3">
        <v>1618</v>
      </c>
      <c r="E20" s="24">
        <v>1059.866</v>
      </c>
      <c r="F20" s="33">
        <v>1054</v>
      </c>
      <c r="G20" s="38">
        <v>565</v>
      </c>
      <c r="H20" s="33">
        <v>559</v>
      </c>
      <c r="I20" s="33">
        <v>566</v>
      </c>
    </row>
    <row r="21" spans="1:9" ht="3" customHeight="1" x14ac:dyDescent="0.2">
      <c r="A21" s="51"/>
      <c r="B21" s="3"/>
      <c r="C21" s="3"/>
      <c r="D21" s="17"/>
      <c r="E21" s="3"/>
      <c r="F21" s="72"/>
      <c r="G21" s="73"/>
      <c r="H21" s="72"/>
      <c r="I21" s="72"/>
    </row>
    <row r="22" spans="1:9" x14ac:dyDescent="0.2">
      <c r="A22" s="52" t="s">
        <v>15</v>
      </c>
      <c r="B22" s="1">
        <f t="shared" ref="B22:F22" si="3">SUM(B18:B20)</f>
        <v>3424.02</v>
      </c>
      <c r="C22" s="1">
        <f t="shared" si="3"/>
        <v>4821.41</v>
      </c>
      <c r="D22" s="1">
        <f t="shared" si="3"/>
        <v>3122.252</v>
      </c>
      <c r="E22" s="1">
        <f t="shared" si="3"/>
        <v>2093.866</v>
      </c>
      <c r="F22" s="33">
        <f t="shared" si="3"/>
        <v>2088</v>
      </c>
      <c r="G22" s="38">
        <f t="shared" ref="G22" si="4">SUM(G18:G20)</f>
        <v>898.33300000000008</v>
      </c>
      <c r="H22" s="33">
        <f t="shared" ref="H22" si="5">SUM(H18:H20)</f>
        <v>892</v>
      </c>
      <c r="I22" s="33">
        <f t="shared" ref="I22" si="6">SUM(I18:I20)</f>
        <v>1252</v>
      </c>
    </row>
    <row r="23" spans="1:9" ht="0.75" customHeight="1" x14ac:dyDescent="0.2">
      <c r="A23" s="51"/>
      <c r="B23" s="3"/>
      <c r="C23" s="3"/>
      <c r="D23" s="3"/>
      <c r="E23" s="3"/>
      <c r="F23" s="72"/>
      <c r="G23" s="73"/>
      <c r="H23" s="72"/>
      <c r="I23" s="72"/>
    </row>
    <row r="24" spans="1:9" ht="13.5" thickBot="1" x14ac:dyDescent="0.25">
      <c r="A24" s="53" t="s">
        <v>6</v>
      </c>
      <c r="B24" s="3">
        <v>1499</v>
      </c>
      <c r="C24" s="4">
        <v>1473</v>
      </c>
      <c r="D24" s="4">
        <v>1486</v>
      </c>
      <c r="E24" s="4">
        <v>1480.0319999999999</v>
      </c>
      <c r="F24" s="63">
        <v>1459</v>
      </c>
      <c r="G24" s="64">
        <v>1312</v>
      </c>
      <c r="H24" s="63">
        <v>1236</v>
      </c>
      <c r="I24" s="63">
        <v>1171</v>
      </c>
    </row>
    <row r="25" spans="1:9" ht="13.5" hidden="1" thickBot="1" x14ac:dyDescent="0.25">
      <c r="A25" s="53"/>
      <c r="B25" s="20"/>
      <c r="C25" s="37">
        <f>C24/C8</f>
        <v>1.4674384084320426E-2</v>
      </c>
      <c r="D25" s="37">
        <f>D24/D8</f>
        <v>1.4728474720743758E-2</v>
      </c>
      <c r="E25" s="37">
        <f>E24/E8</f>
        <v>1.52502259122712E-2</v>
      </c>
      <c r="F25" s="70">
        <f>F24/F8</f>
        <v>1.7048176581250511E-2</v>
      </c>
      <c r="G25" s="70">
        <f>G24/G8</f>
        <v>1.9345040621636365E-2</v>
      </c>
      <c r="H25" s="72"/>
      <c r="I25" s="72"/>
    </row>
    <row r="26" spans="1:9" ht="13.5" thickBot="1" x14ac:dyDescent="0.25">
      <c r="A26" s="43" t="s">
        <v>4</v>
      </c>
      <c r="B26" s="7">
        <f>B15+B22+B24</f>
        <v>86850.02</v>
      </c>
      <c r="C26" s="7">
        <f>C15+C22+C24</f>
        <v>100796.41</v>
      </c>
      <c r="D26" s="7">
        <f>D15+D22+D24</f>
        <v>101231.25199999999</v>
      </c>
      <c r="E26" s="7">
        <f>E15+E22+E24-1</f>
        <v>104452.04300000001</v>
      </c>
      <c r="F26" s="67">
        <f>F15+F22+F24</f>
        <v>100432</v>
      </c>
      <c r="G26" s="68">
        <f>G15+G22+G24</f>
        <v>87210.332999999999</v>
      </c>
      <c r="H26" s="67">
        <f>H15+H22+H24</f>
        <v>68931</v>
      </c>
      <c r="I26" s="67">
        <f>I15+I22+I24</f>
        <v>65371</v>
      </c>
    </row>
    <row r="27" spans="1:9" ht="3" customHeight="1" thickBot="1" x14ac:dyDescent="0.25">
      <c r="A27" s="44"/>
      <c r="B27" s="12"/>
      <c r="C27" s="12"/>
      <c r="D27" s="8"/>
      <c r="E27" s="8"/>
      <c r="F27" s="59"/>
      <c r="G27" s="60"/>
      <c r="H27" s="59"/>
      <c r="I27" s="59"/>
    </row>
    <row r="28" spans="1:9" ht="13.5" thickBot="1" x14ac:dyDescent="0.25">
      <c r="A28" s="54" t="s">
        <v>8</v>
      </c>
      <c r="B28" s="7">
        <f>B12-B26</f>
        <v>14730.979999999996</v>
      </c>
      <c r="C28" s="7">
        <f>C12-C26</f>
        <v>417.58999999999651</v>
      </c>
      <c r="D28" s="7">
        <f>D12-D26</f>
        <v>2638.9030000000057</v>
      </c>
      <c r="E28" s="7">
        <f>E12-E26-1</f>
        <v>-6633.8629999999976</v>
      </c>
      <c r="F28" s="67">
        <f t="shared" ref="F28:H28" si="7">F12-F26</f>
        <v>-14437</v>
      </c>
      <c r="G28" s="68">
        <f t="shared" si="7"/>
        <v>-19260.332999999999</v>
      </c>
      <c r="H28" s="67">
        <f t="shared" si="7"/>
        <v>-5352</v>
      </c>
      <c r="I28" s="67">
        <f t="shared" ref="I28" si="8">I12-I26</f>
        <v>-459</v>
      </c>
    </row>
    <row r="29" spans="1:9" ht="2.25" customHeight="1" thickBot="1" x14ac:dyDescent="0.25">
      <c r="A29" s="44"/>
      <c r="B29" s="9"/>
      <c r="C29" s="8"/>
      <c r="D29" s="8"/>
      <c r="E29" s="8"/>
      <c r="F29" s="59"/>
      <c r="G29" s="60"/>
      <c r="H29" s="59"/>
      <c r="I29" s="59"/>
    </row>
    <row r="30" spans="1:9" ht="13.5" thickBot="1" x14ac:dyDescent="0.25">
      <c r="A30" s="43" t="s">
        <v>16</v>
      </c>
      <c r="B30" s="7">
        <f>B6+B28</f>
        <v>102568.98</v>
      </c>
      <c r="C30" s="7">
        <f>C6+C28</f>
        <v>102986.56999999999</v>
      </c>
      <c r="D30" s="7">
        <f>D6+D28</f>
        <v>105625.473</v>
      </c>
      <c r="E30" s="7">
        <f>E6+E28+1</f>
        <v>98992.61</v>
      </c>
      <c r="F30" s="67">
        <f>F6+F28</f>
        <v>84555.61</v>
      </c>
      <c r="G30" s="68">
        <f>G6+G28</f>
        <v>65295.277000000002</v>
      </c>
      <c r="H30" s="67">
        <f>H6+H28</f>
        <v>59943.277000000002</v>
      </c>
      <c r="I30" s="67">
        <f>I6+I28</f>
        <v>59484.277000000002</v>
      </c>
    </row>
    <row r="31" spans="1:9" hidden="1" x14ac:dyDescent="0.2">
      <c r="A31" s="25" t="s">
        <v>25</v>
      </c>
      <c r="B31" s="21"/>
      <c r="C31" s="21"/>
      <c r="D31" s="21"/>
      <c r="E31" s="21"/>
      <c r="F31" s="19"/>
      <c r="G31" s="19"/>
    </row>
    <row r="32" spans="1:9" hidden="1" x14ac:dyDescent="0.2">
      <c r="A32" s="22" t="s">
        <v>19</v>
      </c>
      <c r="B32" s="27"/>
      <c r="C32" s="27"/>
      <c r="D32" s="26"/>
      <c r="E32" s="28"/>
      <c r="F32" s="34"/>
      <c r="G32" s="34"/>
    </row>
    <row r="33" spans="1:8" x14ac:dyDescent="0.2">
      <c r="A33" s="22"/>
      <c r="B33" s="27"/>
      <c r="C33" s="21"/>
      <c r="D33" s="21"/>
      <c r="E33" s="28"/>
      <c r="F33" s="19"/>
    </row>
    <row r="34" spans="1:8" x14ac:dyDescent="0.2">
      <c r="A34" s="29" t="s">
        <v>20</v>
      </c>
      <c r="B34" s="29"/>
      <c r="C34" s="29" t="s">
        <v>22</v>
      </c>
      <c r="D34" s="30">
        <f>E30/D30-1</f>
        <v>-6.2796054887252373E-2</v>
      </c>
      <c r="E34" s="28"/>
      <c r="F34" s="19"/>
      <c r="H34" s="19"/>
    </row>
    <row r="35" spans="1:8" x14ac:dyDescent="0.2">
      <c r="A35" s="29" t="s">
        <v>21</v>
      </c>
      <c r="B35" s="31"/>
      <c r="C35" s="29" t="s">
        <v>22</v>
      </c>
      <c r="D35" s="30">
        <f>F30/E30-1</f>
        <v>-0.14583916920667106</v>
      </c>
      <c r="E35" s="28"/>
      <c r="F35" s="19"/>
    </row>
    <row r="36" spans="1:8" x14ac:dyDescent="0.2">
      <c r="A36" s="29" t="s">
        <v>26</v>
      </c>
      <c r="B36" s="31"/>
      <c r="C36" s="29" t="s">
        <v>22</v>
      </c>
      <c r="D36" s="30">
        <f>G30/F30-1</f>
        <v>-0.22778302941697182</v>
      </c>
      <c r="E36" s="28"/>
      <c r="F36" s="19"/>
    </row>
    <row r="37" spans="1:8" x14ac:dyDescent="0.2">
      <c r="A37" s="29" t="s">
        <v>27</v>
      </c>
      <c r="B37" s="31"/>
      <c r="C37" s="29" t="s">
        <v>22</v>
      </c>
      <c r="D37" s="30">
        <f>H30/G30-1</f>
        <v>-8.1966112189094442E-2</v>
      </c>
      <c r="E37" s="28"/>
      <c r="F37" s="19"/>
    </row>
    <row r="38" spans="1:8" x14ac:dyDescent="0.2">
      <c r="A38" s="29" t="s">
        <v>31</v>
      </c>
      <c r="B38" s="31"/>
      <c r="C38" s="29" t="s">
        <v>22</v>
      </c>
      <c r="D38" s="30">
        <f>I30/H30-1</f>
        <v>-7.6572390261546719E-3</v>
      </c>
      <c r="E38" s="28"/>
      <c r="F38" s="19"/>
    </row>
    <row r="39" spans="1:8" x14ac:dyDescent="0.2">
      <c r="A39" s="29"/>
      <c r="B39" s="31"/>
      <c r="C39" s="29"/>
      <c r="D39" s="30"/>
      <c r="E39" s="28"/>
      <c r="F39" s="19"/>
    </row>
    <row r="41" spans="1:8" x14ac:dyDescent="0.2">
      <c r="A41" s="23" t="s">
        <v>23</v>
      </c>
      <c r="F41" s="75" t="s">
        <v>17</v>
      </c>
      <c r="G41" s="75"/>
      <c r="H41" s="75"/>
    </row>
    <row r="42" spans="1:8" x14ac:dyDescent="0.2">
      <c r="A42" s="10">
        <v>43039</v>
      </c>
      <c r="B42" s="10"/>
      <c r="C42" s="10"/>
      <c r="D42" s="10"/>
      <c r="E42" s="10"/>
      <c r="F42" s="75" t="s">
        <v>18</v>
      </c>
      <c r="G42" s="75"/>
      <c r="H42" s="75"/>
    </row>
  </sheetData>
  <mergeCells count="3">
    <mergeCell ref="F41:H41"/>
    <mergeCell ref="F42:H42"/>
    <mergeCell ref="A3:H3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ΚΤΑ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2017-10-31T09:42:45Z</cp:lastPrinted>
  <dcterms:created xsi:type="dcterms:W3CDTF">2000-04-26T06:57:50Z</dcterms:created>
  <dcterms:modified xsi:type="dcterms:W3CDTF">2017-10-31T09:43:17Z</dcterms:modified>
</cp:coreProperties>
</file>