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Aliens-Europeans Data\ΣΤΟΙΧΕΙΑ ΚΟΙΝΟΤΙΚΩΝ ΑΛΛΟΔΑΠΩΝ 2022\"/>
    </mc:Choice>
  </mc:AlternateContent>
  <xr:revisionPtr revIDLastSave="0" documentId="13_ncr:1_{C1DA5FA7-075C-42A0-A512-0ACE3A10CE3A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aliens" sheetId="1" r:id="rId1"/>
    <sheet name="europeans" sheetId="2" r:id="rId2"/>
    <sheet name="graphs" sheetId="4" r:id="rId3"/>
    <sheet name="total" sheetId="3" r:id="rId4"/>
  </sheets>
  <definedNames>
    <definedName name="_xlnm.Print_Area" localSheetId="0">aliens!$A$1:$G$37</definedName>
    <definedName name="_xlnm.Print_Area" localSheetId="2">graphs!$A$1:$L$28</definedName>
    <definedName name="_xlnm.Print_Area" localSheetId="3">total!$A$1:$G$38</definedName>
  </definedNames>
  <calcPr calcId="191029"/>
</workbook>
</file>

<file path=xl/calcChain.xml><?xml version="1.0" encoding="utf-8"?>
<calcChain xmlns="http://schemas.openxmlformats.org/spreadsheetml/2006/main">
  <c r="F5" i="3" l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4" i="3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4" i="2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4" i="1"/>
  <c r="C27" i="1"/>
  <c r="B27" i="1"/>
  <c r="F27" i="1" l="1"/>
  <c r="D27" i="2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4" i="3"/>
  <c r="C4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4" i="3"/>
  <c r="E27" i="2"/>
  <c r="D27" i="1"/>
  <c r="E27" i="1"/>
  <c r="C27" i="2"/>
  <c r="B27" i="2"/>
  <c r="G10" i="1" l="1"/>
  <c r="F27" i="2"/>
  <c r="G4" i="2" s="1"/>
  <c r="B27" i="3"/>
  <c r="C27" i="3"/>
  <c r="D27" i="3"/>
  <c r="E27" i="3"/>
  <c r="A35" i="3"/>
  <c r="A36" i="2"/>
  <c r="F27" i="3" l="1"/>
  <c r="G4" i="3" s="1"/>
  <c r="G4" i="1"/>
  <c r="G24" i="1"/>
  <c r="G8" i="2"/>
  <c r="G27" i="2"/>
  <c r="G6" i="1"/>
  <c r="G9" i="1"/>
  <c r="G7" i="1"/>
  <c r="G21" i="1"/>
  <c r="A1" i="4"/>
  <c r="G12" i="1"/>
  <c r="G26" i="1"/>
  <c r="G27" i="1"/>
  <c r="G15" i="1"/>
  <c r="G18" i="1"/>
  <c r="G16" i="1"/>
  <c r="G23" i="1"/>
  <c r="G19" i="1"/>
  <c r="G8" i="1"/>
  <c r="G5" i="1"/>
  <c r="G25" i="1"/>
  <c r="G14" i="1"/>
  <c r="G17" i="2"/>
  <c r="G24" i="2"/>
  <c r="G19" i="2"/>
  <c r="G11" i="1"/>
  <c r="G13" i="1"/>
  <c r="G17" i="1"/>
  <c r="G20" i="1"/>
  <c r="G22" i="1"/>
  <c r="G23" i="2"/>
  <c r="G18" i="2"/>
  <c r="G22" i="2"/>
  <c r="G7" i="2"/>
  <c r="G12" i="2"/>
  <c r="G21" i="2"/>
  <c r="G5" i="2"/>
  <c r="G14" i="2"/>
  <c r="G11" i="2"/>
  <c r="G16" i="2"/>
  <c r="G25" i="2"/>
  <c r="G9" i="2"/>
  <c r="G10" i="2"/>
  <c r="A2" i="4"/>
  <c r="G15" i="2"/>
  <c r="G20" i="2"/>
  <c r="G13" i="2"/>
  <c r="G6" i="2"/>
  <c r="G26" i="2"/>
  <c r="G19" i="3" l="1"/>
  <c r="G27" i="3"/>
  <c r="G9" i="3"/>
  <c r="G15" i="3"/>
  <c r="G25" i="3"/>
  <c r="G7" i="3"/>
  <c r="G21" i="3"/>
  <c r="G12" i="3"/>
  <c r="G23" i="3"/>
  <c r="G26" i="3"/>
  <c r="G24" i="3"/>
  <c r="G18" i="3"/>
  <c r="G11" i="3"/>
  <c r="G8" i="3"/>
  <c r="G17" i="3"/>
  <c r="G6" i="3"/>
  <c r="G16" i="3"/>
  <c r="G13" i="3"/>
  <c r="G5" i="3"/>
  <c r="G14" i="3"/>
  <c r="G22" i="3"/>
  <c r="G10" i="3"/>
  <c r="G20" i="3"/>
</calcChain>
</file>

<file path=xl/sharedStrings.xml><?xml version="1.0" encoding="utf-8"?>
<sst xmlns="http://schemas.openxmlformats.org/spreadsheetml/2006/main" count="116" uniqueCount="52">
  <si>
    <t>ECONOMIC ACTIVITY</t>
  </si>
  <si>
    <t>Source: Social Insurance Services</t>
  </si>
  <si>
    <t>STATISTICS SECTION</t>
  </si>
  <si>
    <t>SOCIAL INSURANCE SERVICES</t>
  </si>
  <si>
    <t xml:space="preserve">SOCIAL INSURANCE SERVICES </t>
  </si>
  <si>
    <t>PERCENTAGE</t>
  </si>
  <si>
    <t>Aliens</t>
  </si>
  <si>
    <t>E.U. citizens</t>
  </si>
  <si>
    <t>Agriculture, forestry and fishing</t>
  </si>
  <si>
    <t>Mining and quarrying</t>
  </si>
  <si>
    <t>Manufacturing</t>
  </si>
  <si>
    <t>Electricity, gas, steam and airconditioning supply</t>
  </si>
  <si>
    <t>Water supply; Sewerage, waste management and remediation activities</t>
  </si>
  <si>
    <t>Construction</t>
  </si>
  <si>
    <t xml:space="preserve">Wholesale and Retail trade; Repair of motor vehicles, motorcycles </t>
  </si>
  <si>
    <t>Trasportation and storage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</si>
  <si>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</si>
  <si>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</si>
  <si>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</si>
  <si>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</si>
  <si>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</si>
  <si>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</si>
  <si>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</si>
  <si>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</si>
  <si>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</si>
  <si>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</si>
  <si>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 - and services - producing activities of households for own use</t>
  </si>
  <si>
    <t>Activities of extraterritorial organizations and bodies</t>
  </si>
  <si>
    <t>Total</t>
  </si>
  <si>
    <t>Hotels</t>
  </si>
  <si>
    <t>Restaurants</t>
  </si>
  <si>
    <t>January</t>
  </si>
  <si>
    <t>April</t>
  </si>
  <si>
    <t>July</t>
  </si>
  <si>
    <t>October</t>
  </si>
  <si>
    <r>
      <t xml:space="preserve">2  </t>
    </r>
    <r>
      <rPr>
        <sz val="10"/>
        <rFont val="Arial"/>
        <family val="2"/>
        <charset val="161"/>
      </rPr>
      <t xml:space="preserve">In the above number aliens that live permanently in Cyprus may be included.  </t>
    </r>
  </si>
  <si>
    <r>
      <t>MEAN NUMBER</t>
    </r>
    <r>
      <rPr>
        <b/>
        <vertAlign val="superscript"/>
        <sz val="9"/>
        <rFont val="Arial"/>
        <family val="2"/>
        <charset val="161"/>
      </rPr>
      <t>4</t>
    </r>
  </si>
  <si>
    <r>
      <t xml:space="preserve">3 </t>
    </r>
    <r>
      <rPr>
        <sz val="10"/>
        <rFont val="Arial"/>
        <family val="2"/>
        <charset val="161"/>
      </rPr>
      <t xml:space="preserve">In the above number E.U. citizens that live permanently in Cyprus may be included.  </t>
    </r>
  </si>
  <si>
    <t>Economic activity category not stated</t>
  </si>
  <si>
    <t>,</t>
  </si>
  <si>
    <r>
      <t>MEAN NUMBER</t>
    </r>
    <r>
      <rPr>
        <b/>
        <vertAlign val="superscript"/>
        <sz val="9"/>
        <rFont val="Arial"/>
        <family val="2"/>
        <charset val="161"/>
      </rPr>
      <t>3</t>
    </r>
  </si>
  <si>
    <r>
      <t xml:space="preserve">1  </t>
    </r>
    <r>
      <rPr>
        <sz val="10"/>
        <rFont val="Arial"/>
        <family val="2"/>
        <charset val="161"/>
      </rPr>
      <t xml:space="preserve">In the above number aliens that live permanently in Cyprus may be included.  </t>
    </r>
  </si>
  <si>
    <t xml:space="preserve">                                                                                                                                                </t>
  </si>
  <si>
    <r>
      <t xml:space="preserve">2 </t>
    </r>
    <r>
      <rPr>
        <sz val="10"/>
        <rFont val="Arial"/>
        <family val="2"/>
        <charset val="161"/>
      </rPr>
      <t xml:space="preserve"> In the above number E.U citizens that live permanently in Cyprus may be included</t>
    </r>
  </si>
  <si>
    <r>
      <t>MEAN NUMBER</t>
    </r>
    <r>
      <rPr>
        <b/>
        <vertAlign val="superscript"/>
        <sz val="9"/>
        <rFont val="Arial"/>
        <family val="2"/>
      </rPr>
      <t>4</t>
    </r>
  </si>
  <si>
    <t>included.</t>
  </si>
  <si>
    <r>
      <t>TABLE SHOWING THE NUMBER OF ALIENS</t>
    </r>
    <r>
      <rPr>
        <b/>
        <vertAlign val="superscript"/>
        <sz val="10"/>
        <rFont val="Arial"/>
        <family val="2"/>
        <charset val="161"/>
      </rPr>
      <t>2</t>
    </r>
    <r>
      <rPr>
        <b/>
        <sz val="10"/>
        <rFont val="Arial"/>
        <family val="2"/>
      </rPr>
      <t xml:space="preserve"> EMPLOYED IN CYPRUS BY ECONOMIC ACTIVITY DURING 2022</t>
    </r>
  </si>
  <si>
    <r>
      <t>TABLE SHOWING THE NUMBER OF E.U. CITIZENS</t>
    </r>
    <r>
      <rPr>
        <b/>
        <vertAlign val="superscript"/>
        <sz val="10"/>
        <rFont val="Arial"/>
        <family val="2"/>
        <charset val="161"/>
      </rPr>
      <t>3</t>
    </r>
    <r>
      <rPr>
        <b/>
        <sz val="10"/>
        <rFont val="Arial"/>
        <family val="2"/>
      </rPr>
      <t xml:space="preserve"> EMPLOYED IN CYPRUS BY ECONOMIC ACTIVITY DURING 2022</t>
    </r>
  </si>
  <si>
    <r>
      <t>TABLE SHOWING THE NUMBER OF ALIENS</t>
    </r>
    <r>
      <rPr>
        <b/>
        <vertAlign val="superscript"/>
        <sz val="10"/>
        <rFont val="Arial"/>
        <family val="2"/>
        <charset val="161"/>
      </rPr>
      <t>1</t>
    </r>
    <r>
      <rPr>
        <b/>
        <sz val="10"/>
        <rFont val="Arial"/>
        <family val="2"/>
      </rPr>
      <t xml:space="preserve"> AND E.U. CITIZENS</t>
    </r>
    <r>
      <rPr>
        <b/>
        <vertAlign val="superscript"/>
        <sz val="10"/>
        <rFont val="Arial"/>
        <family val="2"/>
        <charset val="161"/>
      </rPr>
      <t xml:space="preserve">2 </t>
    </r>
    <r>
      <rPr>
        <b/>
        <sz val="10"/>
        <rFont val="Arial"/>
        <family val="2"/>
      </rPr>
      <t>EMPLOYED IN CYPRUS BY ECONOMIC ACTIVITY DURING 2022</t>
    </r>
  </si>
  <si>
    <r>
      <t>4</t>
    </r>
    <r>
      <rPr>
        <sz val="10"/>
        <rFont val="Arial"/>
        <family val="2"/>
        <charset val="161"/>
      </rPr>
      <t xml:space="preserve">  Persons who had employment in more than one economic activity were considered more than once in the total of 84540 employees and consequently the actual number of employees is 81382.</t>
    </r>
  </si>
  <si>
    <r>
      <t>4</t>
    </r>
    <r>
      <rPr>
        <sz val="10"/>
        <rFont val="Arial"/>
        <family val="2"/>
        <charset val="161"/>
      </rPr>
      <t xml:space="preserve">  Persons who had employment in more than one economic activity were considered more than once in the total of 88686 employees and consequently the actual number of employees is 83854.</t>
    </r>
  </si>
  <si>
    <r>
      <t>3</t>
    </r>
    <r>
      <rPr>
        <sz val="10"/>
        <rFont val="Arial"/>
        <family val="2"/>
        <charset val="161"/>
      </rPr>
      <t xml:space="preserve">  Persons who had employment in more than one economic activity were considered more than once in the total of 173226 employees and consequently the actual number of employees is 165236.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</si>
</sst>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Δ_ρ_χ_-;\-* #,##0\ _Δ_ρ_χ_-;_-* &quot;-&quot;\ _Δ_ρ_χ_-;_-@_-"/>
    <numFmt numFmtId="165" formatCode="[$-409]d\-mmm\-yy;@"/>
    <numFmt numFmtId="166" formatCode="0.0%"/>
  </numFmts>
  <fonts count="36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b/>
      <sz val="10"/>
      <name val="Arial"/>
      <family val="2"/>
      <charset val="161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vertAlign val="superscript"/>
      <sz val="10"/>
      <name val="Arial"/>
      <family val="2"/>
      <charset val="161"/>
    </font>
    <font>
      <vertAlign val="superscript"/>
      <sz val="10"/>
      <name val="Arial"/>
      <family val="2"/>
      <charset val="161"/>
    </font>
    <font>
      <b/>
      <vertAlign val="superscript"/>
      <sz val="9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u/>
      <sz val="11"/>
      <color rgb="FF004488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u/>
      <sz val="11"/>
      <color rgb="FF0066AA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0"/>
      <color rgb="FF002288"/>
      <name val="Arial"/>
      <family val="2"/>
    </font>
    <font>
      <vertAlign val="superscript"/>
      <sz val="10"/>
      <color rgb="FFFFFF00"/>
      <name val="Arial"/>
      <family val="2"/>
      <charset val="161"/>
    </font>
    <font>
      <b/>
      <vertAlign val="superscript"/>
      <sz val="9"/>
      <name val="Arial"/>
      <family val="2"/>
    </font>
    <font>
      <b/>
      <sz val="10"/>
      <color rgb="FFC00000"/>
      <name val="Arial"/>
      <family val="2"/>
      <charset val="161"/>
    </font>
    <font>
      <b/>
      <sz val="10"/>
      <color rgb="FF002288"/>
      <name val="Arial"/>
      <family val="2"/>
      <charset val="161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91">
    <xf numFmtId="0" fontId="0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12" applyNumberFormat="0" applyAlignment="0" applyProtection="0"/>
    <xf numFmtId="0" fontId="15" fillId="27" borderId="12" applyNumberFormat="0" applyAlignment="0" applyProtection="0"/>
    <xf numFmtId="0" fontId="15" fillId="27" borderId="12" applyNumberFormat="0" applyAlignment="0" applyProtection="0"/>
    <xf numFmtId="0" fontId="15" fillId="27" borderId="12" applyNumberFormat="0" applyAlignment="0" applyProtection="0"/>
    <xf numFmtId="0" fontId="15" fillId="27" borderId="12" applyNumberFormat="0" applyAlignment="0" applyProtection="0"/>
    <xf numFmtId="0" fontId="15" fillId="27" borderId="12" applyNumberFormat="0" applyAlignment="0" applyProtection="0"/>
    <xf numFmtId="0" fontId="15" fillId="27" borderId="12" applyNumberFormat="0" applyAlignment="0" applyProtection="0"/>
    <xf numFmtId="0" fontId="15" fillId="27" borderId="12" applyNumberFormat="0" applyAlignment="0" applyProtection="0"/>
    <xf numFmtId="0" fontId="15" fillId="27" borderId="12" applyNumberFormat="0" applyAlignment="0" applyProtection="0"/>
    <xf numFmtId="0" fontId="16" fillId="28" borderId="13" applyNumberFormat="0" applyAlignment="0" applyProtection="0"/>
    <xf numFmtId="0" fontId="16" fillId="28" borderId="13" applyNumberFormat="0" applyAlignment="0" applyProtection="0"/>
    <xf numFmtId="0" fontId="16" fillId="28" borderId="13" applyNumberFormat="0" applyAlignment="0" applyProtection="0"/>
    <xf numFmtId="0" fontId="16" fillId="28" borderId="13" applyNumberFormat="0" applyAlignment="0" applyProtection="0"/>
    <xf numFmtId="0" fontId="16" fillId="28" borderId="13" applyNumberFormat="0" applyAlignment="0" applyProtection="0"/>
    <xf numFmtId="0" fontId="16" fillId="28" borderId="13" applyNumberFormat="0" applyAlignment="0" applyProtection="0"/>
    <xf numFmtId="0" fontId="16" fillId="28" borderId="13" applyNumberFormat="0" applyAlignment="0" applyProtection="0"/>
    <xf numFmtId="0" fontId="16" fillId="28" borderId="13" applyNumberFormat="0" applyAlignment="0" applyProtection="0"/>
    <xf numFmtId="0" fontId="16" fillId="28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30" borderId="12" applyNumberFormat="0" applyAlignment="0" applyProtection="0"/>
    <xf numFmtId="0" fontId="24" fillId="30" borderId="12" applyNumberFormat="0" applyAlignment="0" applyProtection="0"/>
    <xf numFmtId="0" fontId="24" fillId="30" borderId="12" applyNumberFormat="0" applyAlignment="0" applyProtection="0"/>
    <xf numFmtId="0" fontId="24" fillId="30" borderId="12" applyNumberFormat="0" applyAlignment="0" applyProtection="0"/>
    <xf numFmtId="0" fontId="24" fillId="30" borderId="12" applyNumberFormat="0" applyAlignment="0" applyProtection="0"/>
    <xf numFmtId="0" fontId="24" fillId="30" borderId="12" applyNumberFormat="0" applyAlignment="0" applyProtection="0"/>
    <xf numFmtId="0" fontId="24" fillId="30" borderId="12" applyNumberFormat="0" applyAlignment="0" applyProtection="0"/>
    <xf numFmtId="0" fontId="24" fillId="30" borderId="12" applyNumberFormat="0" applyAlignment="0" applyProtection="0"/>
    <xf numFmtId="0" fontId="24" fillId="30" borderId="12" applyNumberFormat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32" borderId="18" applyNumberFormat="0" applyFont="0" applyAlignment="0" applyProtection="0"/>
    <xf numFmtId="0" fontId="27" fillId="27" borderId="19" applyNumberFormat="0" applyAlignment="0" applyProtection="0"/>
    <xf numFmtId="0" fontId="27" fillId="27" borderId="19" applyNumberFormat="0" applyAlignment="0" applyProtection="0"/>
    <xf numFmtId="0" fontId="27" fillId="27" borderId="19" applyNumberFormat="0" applyAlignment="0" applyProtection="0"/>
    <xf numFmtId="0" fontId="27" fillId="27" borderId="19" applyNumberFormat="0" applyAlignment="0" applyProtection="0"/>
    <xf numFmtId="0" fontId="27" fillId="27" borderId="19" applyNumberFormat="0" applyAlignment="0" applyProtection="0"/>
    <xf numFmtId="0" fontId="27" fillId="27" borderId="19" applyNumberFormat="0" applyAlignment="0" applyProtection="0"/>
    <xf numFmtId="0" fontId="27" fillId="27" borderId="19" applyNumberFormat="0" applyAlignment="0" applyProtection="0"/>
    <xf numFmtId="0" fontId="27" fillId="27" borderId="19" applyNumberFormat="0" applyAlignment="0" applyProtection="0"/>
    <xf numFmtId="0" fontId="27" fillId="27" borderId="19" applyNumberForma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3" fillId="0" borderId="0" xfId="0" applyFont="1"/>
    <xf numFmtId="0" fontId="2" fillId="0" borderId="0" xfId="0" applyFont="1"/>
    <xf numFmtId="0" fontId="0" fillId="0" borderId="0" xfId="0" applyAlignment="1">
      <alignment wrapText="1"/>
    </xf>
    <xf numFmtId="164" fontId="3" fillId="0" borderId="0" xfId="0" applyNumberFormat="1" applyFont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165" fontId="0" fillId="0" borderId="0" xfId="0" applyNumberFormat="1" applyAlignment="1">
      <alignment horizontal="left"/>
    </xf>
    <xf numFmtId="0" fontId="7" fillId="0" borderId="0" xfId="0" applyFont="1"/>
    <xf numFmtId="164" fontId="2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2" fillId="0" borderId="1" xfId="0" applyFont="1" applyBorder="1" applyAlignment="1">
      <alignment horizontal="left"/>
    </xf>
    <xf numFmtId="0" fontId="3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164" fontId="7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left"/>
    </xf>
    <xf numFmtId="0" fontId="10" fillId="0" borderId="0" xfId="0" applyFont="1"/>
    <xf numFmtId="10" fontId="2" fillId="0" borderId="0" xfId="0" applyNumberFormat="1" applyFont="1" applyAlignment="1">
      <alignment horizontal="center"/>
    </xf>
    <xf numFmtId="10" fontId="0" fillId="0" borderId="0" xfId="0" applyNumberFormat="1"/>
    <xf numFmtId="1" fontId="0" fillId="0" borderId="9" xfId="0" applyNumberFormat="1" applyBorder="1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5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" fontId="3" fillId="0" borderId="0" xfId="0" applyNumberFormat="1" applyFont="1" applyAlignment="1">
      <alignment horizontal="center"/>
    </xf>
    <xf numFmtId="166" fontId="3" fillId="0" borderId="0" xfId="362" applyNumberFormat="1" applyFont="1" applyFill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" fontId="5" fillId="0" borderId="9" xfId="362" applyNumberFormat="1" applyFont="1" applyFill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right"/>
    </xf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1" fontId="5" fillId="0" borderId="21" xfId="347" applyNumberFormat="1" applyFont="1" applyBorder="1" applyAlignment="1">
      <alignment horizontal="center" wrapText="1"/>
    </xf>
    <xf numFmtId="1" fontId="0" fillId="0" borderId="9" xfId="362" applyNumberFormat="1" applyFont="1" applyFill="1" applyBorder="1" applyAlignment="1">
      <alignment horizontal="center"/>
    </xf>
    <xf numFmtId="1" fontId="5" fillId="0" borderId="22" xfId="347" applyNumberFormat="1" applyFont="1" applyBorder="1" applyAlignment="1">
      <alignment horizontal="center" wrapText="1"/>
    </xf>
    <xf numFmtId="1" fontId="7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1" fontId="5" fillId="0" borderId="21" xfId="35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6" fontId="31" fillId="0" borderId="23" xfId="0" applyNumberFormat="1" applyFont="1" applyBorder="1" applyAlignment="1">
      <alignment wrapText="1"/>
    </xf>
    <xf numFmtId="166" fontId="31" fillId="0" borderId="24" xfId="0" applyNumberFormat="1" applyFont="1" applyBorder="1" applyAlignment="1">
      <alignment wrapText="1"/>
    </xf>
    <xf numFmtId="166" fontId="31" fillId="0" borderId="27" xfId="0" applyNumberFormat="1" applyFont="1" applyBorder="1" applyAlignment="1">
      <alignment wrapText="1"/>
    </xf>
    <xf numFmtId="166" fontId="35" fillId="0" borderId="26" xfId="0" applyNumberFormat="1" applyFont="1" applyBorder="1" applyAlignment="1">
      <alignment wrapText="1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 wrapText="1"/>
    </xf>
    <xf numFmtId="1" fontId="5" fillId="0" borderId="29" xfId="0" applyNumberFormat="1" applyFont="1" applyBorder="1" applyAlignment="1">
      <alignment horizontal="center" wrapText="1"/>
    </xf>
    <xf numFmtId="1" fontId="7" fillId="0" borderId="25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0" fillId="33" borderId="0" xfId="0" applyFont="1" applyFill="1" applyAlignment="1">
      <alignment horizontal="left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</cellXfs>
  <cellStyles count="391">
    <cellStyle name="20% - Accent1 10" xfId="1" xr:uid="{00000000-0005-0000-0000-000000000000}"/>
    <cellStyle name="20% - Accent1 2" xfId="2" xr:uid="{00000000-0005-0000-0000-000001000000}"/>
    <cellStyle name="20% - Accent1 3" xfId="3" xr:uid="{00000000-0005-0000-0000-000002000000}"/>
    <cellStyle name="20% - Accent1 4" xfId="4" xr:uid="{00000000-0005-0000-0000-000003000000}"/>
    <cellStyle name="20% - Accent1 5" xfId="5" xr:uid="{00000000-0005-0000-0000-000004000000}"/>
    <cellStyle name="20% - Accent1 6" xfId="6" xr:uid="{00000000-0005-0000-0000-000005000000}"/>
    <cellStyle name="20% - Accent1 7" xfId="7" xr:uid="{00000000-0005-0000-0000-000006000000}"/>
    <cellStyle name="20% - Accent1 8" xfId="8" xr:uid="{00000000-0005-0000-0000-000007000000}"/>
    <cellStyle name="20% - Accent1 9" xfId="9" xr:uid="{00000000-0005-0000-0000-000008000000}"/>
    <cellStyle name="20% - Accent2 10" xfId="10" xr:uid="{00000000-0005-0000-0000-000009000000}"/>
    <cellStyle name="20% - Accent2 2" xfId="11" xr:uid="{00000000-0005-0000-0000-00000A000000}"/>
    <cellStyle name="20% - Accent2 3" xfId="12" xr:uid="{00000000-0005-0000-0000-00000B000000}"/>
    <cellStyle name="20% - Accent2 4" xfId="13" xr:uid="{00000000-0005-0000-0000-00000C000000}"/>
    <cellStyle name="20% - Accent2 5" xfId="14" xr:uid="{00000000-0005-0000-0000-00000D000000}"/>
    <cellStyle name="20% - Accent2 6" xfId="15" xr:uid="{00000000-0005-0000-0000-00000E000000}"/>
    <cellStyle name="20% - Accent2 7" xfId="16" xr:uid="{00000000-0005-0000-0000-00000F000000}"/>
    <cellStyle name="20% - Accent2 8" xfId="17" xr:uid="{00000000-0005-0000-0000-000010000000}"/>
    <cellStyle name="20% - Accent2 9" xfId="18" xr:uid="{00000000-0005-0000-0000-000011000000}"/>
    <cellStyle name="20% - Accent3 10" xfId="19" xr:uid="{00000000-0005-0000-0000-000012000000}"/>
    <cellStyle name="20% - Accent3 2" xfId="20" xr:uid="{00000000-0005-0000-0000-000013000000}"/>
    <cellStyle name="20% - Accent3 3" xfId="21" xr:uid="{00000000-0005-0000-0000-000014000000}"/>
    <cellStyle name="20% - Accent3 4" xfId="22" xr:uid="{00000000-0005-0000-0000-000015000000}"/>
    <cellStyle name="20% - Accent3 5" xfId="23" xr:uid="{00000000-0005-0000-0000-000016000000}"/>
    <cellStyle name="20% - Accent3 6" xfId="24" xr:uid="{00000000-0005-0000-0000-000017000000}"/>
    <cellStyle name="20% - Accent3 7" xfId="25" xr:uid="{00000000-0005-0000-0000-000018000000}"/>
    <cellStyle name="20% - Accent3 8" xfId="26" xr:uid="{00000000-0005-0000-0000-000019000000}"/>
    <cellStyle name="20% - Accent3 9" xfId="27" xr:uid="{00000000-0005-0000-0000-00001A000000}"/>
    <cellStyle name="20% - Accent4 10" xfId="28" xr:uid="{00000000-0005-0000-0000-00001B000000}"/>
    <cellStyle name="20% - Accent4 2" xfId="29" xr:uid="{00000000-0005-0000-0000-00001C000000}"/>
    <cellStyle name="20% - Accent4 3" xfId="30" xr:uid="{00000000-0005-0000-0000-00001D000000}"/>
    <cellStyle name="20% - Accent4 4" xfId="31" xr:uid="{00000000-0005-0000-0000-00001E000000}"/>
    <cellStyle name="20% - Accent4 5" xfId="32" xr:uid="{00000000-0005-0000-0000-00001F000000}"/>
    <cellStyle name="20% - Accent4 6" xfId="33" xr:uid="{00000000-0005-0000-0000-000020000000}"/>
    <cellStyle name="20% - Accent4 7" xfId="34" xr:uid="{00000000-0005-0000-0000-000021000000}"/>
    <cellStyle name="20% - Accent4 8" xfId="35" xr:uid="{00000000-0005-0000-0000-000022000000}"/>
    <cellStyle name="20% - Accent4 9" xfId="36" xr:uid="{00000000-0005-0000-0000-000023000000}"/>
    <cellStyle name="20% - Accent5 10" xfId="37" xr:uid="{00000000-0005-0000-0000-000024000000}"/>
    <cellStyle name="20% - Accent5 2" xfId="38" xr:uid="{00000000-0005-0000-0000-000025000000}"/>
    <cellStyle name="20% - Accent5 3" xfId="39" xr:uid="{00000000-0005-0000-0000-000026000000}"/>
    <cellStyle name="20% - Accent5 4" xfId="40" xr:uid="{00000000-0005-0000-0000-000027000000}"/>
    <cellStyle name="20% - Accent5 5" xfId="41" xr:uid="{00000000-0005-0000-0000-000028000000}"/>
    <cellStyle name="20% - Accent5 6" xfId="42" xr:uid="{00000000-0005-0000-0000-000029000000}"/>
    <cellStyle name="20% - Accent5 7" xfId="43" xr:uid="{00000000-0005-0000-0000-00002A000000}"/>
    <cellStyle name="20% - Accent5 8" xfId="44" xr:uid="{00000000-0005-0000-0000-00002B000000}"/>
    <cellStyle name="20% - Accent5 9" xfId="45" xr:uid="{00000000-0005-0000-0000-00002C000000}"/>
    <cellStyle name="20% - Accent6 10" xfId="46" xr:uid="{00000000-0005-0000-0000-00002D000000}"/>
    <cellStyle name="20% - Accent6 2" xfId="47" xr:uid="{00000000-0005-0000-0000-00002E000000}"/>
    <cellStyle name="20% - Accent6 3" xfId="48" xr:uid="{00000000-0005-0000-0000-00002F000000}"/>
    <cellStyle name="20% - Accent6 4" xfId="49" xr:uid="{00000000-0005-0000-0000-000030000000}"/>
    <cellStyle name="20% - Accent6 5" xfId="50" xr:uid="{00000000-0005-0000-0000-000031000000}"/>
    <cellStyle name="20% - Accent6 6" xfId="51" xr:uid="{00000000-0005-0000-0000-000032000000}"/>
    <cellStyle name="20% - Accent6 7" xfId="52" xr:uid="{00000000-0005-0000-0000-000033000000}"/>
    <cellStyle name="20% - Accent6 8" xfId="53" xr:uid="{00000000-0005-0000-0000-000034000000}"/>
    <cellStyle name="20% - Accent6 9" xfId="54" xr:uid="{00000000-0005-0000-0000-000035000000}"/>
    <cellStyle name="40% - Accent1 10" xfId="55" xr:uid="{00000000-0005-0000-0000-000036000000}"/>
    <cellStyle name="40% - Accent1 2" xfId="56" xr:uid="{00000000-0005-0000-0000-000037000000}"/>
    <cellStyle name="40% - Accent1 3" xfId="57" xr:uid="{00000000-0005-0000-0000-000038000000}"/>
    <cellStyle name="40% - Accent1 4" xfId="58" xr:uid="{00000000-0005-0000-0000-000039000000}"/>
    <cellStyle name="40% - Accent1 5" xfId="59" xr:uid="{00000000-0005-0000-0000-00003A000000}"/>
    <cellStyle name="40% - Accent1 6" xfId="60" xr:uid="{00000000-0005-0000-0000-00003B000000}"/>
    <cellStyle name="40% - Accent1 7" xfId="61" xr:uid="{00000000-0005-0000-0000-00003C000000}"/>
    <cellStyle name="40% - Accent1 8" xfId="62" xr:uid="{00000000-0005-0000-0000-00003D000000}"/>
    <cellStyle name="40% - Accent1 9" xfId="63" xr:uid="{00000000-0005-0000-0000-00003E000000}"/>
    <cellStyle name="40% - Accent2 10" xfId="64" xr:uid="{00000000-0005-0000-0000-00003F000000}"/>
    <cellStyle name="40% - Accent2 2" xfId="65" xr:uid="{00000000-0005-0000-0000-000040000000}"/>
    <cellStyle name="40% - Accent2 3" xfId="66" xr:uid="{00000000-0005-0000-0000-000041000000}"/>
    <cellStyle name="40% - Accent2 4" xfId="67" xr:uid="{00000000-0005-0000-0000-000042000000}"/>
    <cellStyle name="40% - Accent2 5" xfId="68" xr:uid="{00000000-0005-0000-0000-000043000000}"/>
    <cellStyle name="40% - Accent2 6" xfId="69" xr:uid="{00000000-0005-0000-0000-000044000000}"/>
    <cellStyle name="40% - Accent2 7" xfId="70" xr:uid="{00000000-0005-0000-0000-000045000000}"/>
    <cellStyle name="40% - Accent2 8" xfId="71" xr:uid="{00000000-0005-0000-0000-000046000000}"/>
    <cellStyle name="40% - Accent2 9" xfId="72" xr:uid="{00000000-0005-0000-0000-000047000000}"/>
    <cellStyle name="40% - Accent3 10" xfId="73" xr:uid="{00000000-0005-0000-0000-000048000000}"/>
    <cellStyle name="40% - Accent3 2" xfId="74" xr:uid="{00000000-0005-0000-0000-000049000000}"/>
    <cellStyle name="40% - Accent3 3" xfId="75" xr:uid="{00000000-0005-0000-0000-00004A000000}"/>
    <cellStyle name="40% - Accent3 4" xfId="76" xr:uid="{00000000-0005-0000-0000-00004B000000}"/>
    <cellStyle name="40% - Accent3 5" xfId="77" xr:uid="{00000000-0005-0000-0000-00004C000000}"/>
    <cellStyle name="40% - Accent3 6" xfId="78" xr:uid="{00000000-0005-0000-0000-00004D000000}"/>
    <cellStyle name="40% - Accent3 7" xfId="79" xr:uid="{00000000-0005-0000-0000-00004E000000}"/>
    <cellStyle name="40% - Accent3 8" xfId="80" xr:uid="{00000000-0005-0000-0000-00004F000000}"/>
    <cellStyle name="40% - Accent3 9" xfId="81" xr:uid="{00000000-0005-0000-0000-000050000000}"/>
    <cellStyle name="40% - Accent4 10" xfId="82" xr:uid="{00000000-0005-0000-0000-000051000000}"/>
    <cellStyle name="40% - Accent4 2" xfId="83" xr:uid="{00000000-0005-0000-0000-000052000000}"/>
    <cellStyle name="40% - Accent4 3" xfId="84" xr:uid="{00000000-0005-0000-0000-000053000000}"/>
    <cellStyle name="40% - Accent4 4" xfId="85" xr:uid="{00000000-0005-0000-0000-000054000000}"/>
    <cellStyle name="40% - Accent4 5" xfId="86" xr:uid="{00000000-0005-0000-0000-000055000000}"/>
    <cellStyle name="40% - Accent4 6" xfId="87" xr:uid="{00000000-0005-0000-0000-000056000000}"/>
    <cellStyle name="40% - Accent4 7" xfId="88" xr:uid="{00000000-0005-0000-0000-000057000000}"/>
    <cellStyle name="40% - Accent4 8" xfId="89" xr:uid="{00000000-0005-0000-0000-000058000000}"/>
    <cellStyle name="40% - Accent4 9" xfId="90" xr:uid="{00000000-0005-0000-0000-000059000000}"/>
    <cellStyle name="40% - Accent5 10" xfId="91" xr:uid="{00000000-0005-0000-0000-00005A000000}"/>
    <cellStyle name="40% - Accent5 2" xfId="92" xr:uid="{00000000-0005-0000-0000-00005B000000}"/>
    <cellStyle name="40% - Accent5 3" xfId="93" xr:uid="{00000000-0005-0000-0000-00005C000000}"/>
    <cellStyle name="40% - Accent5 4" xfId="94" xr:uid="{00000000-0005-0000-0000-00005D000000}"/>
    <cellStyle name="40% - Accent5 5" xfId="95" xr:uid="{00000000-0005-0000-0000-00005E000000}"/>
    <cellStyle name="40% - Accent5 6" xfId="96" xr:uid="{00000000-0005-0000-0000-00005F000000}"/>
    <cellStyle name="40% - Accent5 7" xfId="97" xr:uid="{00000000-0005-0000-0000-000060000000}"/>
    <cellStyle name="40% - Accent5 8" xfId="98" xr:uid="{00000000-0005-0000-0000-000061000000}"/>
    <cellStyle name="40% - Accent5 9" xfId="99" xr:uid="{00000000-0005-0000-0000-000062000000}"/>
    <cellStyle name="40% - Accent6 10" xfId="100" xr:uid="{00000000-0005-0000-0000-000063000000}"/>
    <cellStyle name="40% - Accent6 2" xfId="101" xr:uid="{00000000-0005-0000-0000-000064000000}"/>
    <cellStyle name="40% - Accent6 3" xfId="102" xr:uid="{00000000-0005-0000-0000-000065000000}"/>
    <cellStyle name="40% - Accent6 4" xfId="103" xr:uid="{00000000-0005-0000-0000-000066000000}"/>
    <cellStyle name="40% - Accent6 5" xfId="104" xr:uid="{00000000-0005-0000-0000-000067000000}"/>
    <cellStyle name="40% - Accent6 6" xfId="105" xr:uid="{00000000-0005-0000-0000-000068000000}"/>
    <cellStyle name="40% - Accent6 7" xfId="106" xr:uid="{00000000-0005-0000-0000-000069000000}"/>
    <cellStyle name="40% - Accent6 8" xfId="107" xr:uid="{00000000-0005-0000-0000-00006A000000}"/>
    <cellStyle name="40% - Accent6 9" xfId="108" xr:uid="{00000000-0005-0000-0000-00006B000000}"/>
    <cellStyle name="60% - Accent1 10" xfId="109" xr:uid="{00000000-0005-0000-0000-00006C000000}"/>
    <cellStyle name="60% - Accent1 2" xfId="110" xr:uid="{00000000-0005-0000-0000-00006D000000}"/>
    <cellStyle name="60% - Accent1 3" xfId="111" xr:uid="{00000000-0005-0000-0000-00006E000000}"/>
    <cellStyle name="60% - Accent1 4" xfId="112" xr:uid="{00000000-0005-0000-0000-00006F000000}"/>
    <cellStyle name="60% - Accent1 5" xfId="113" xr:uid="{00000000-0005-0000-0000-000070000000}"/>
    <cellStyle name="60% - Accent1 6" xfId="114" xr:uid="{00000000-0005-0000-0000-000071000000}"/>
    <cellStyle name="60% - Accent1 7" xfId="115" xr:uid="{00000000-0005-0000-0000-000072000000}"/>
    <cellStyle name="60% - Accent1 8" xfId="116" xr:uid="{00000000-0005-0000-0000-000073000000}"/>
    <cellStyle name="60% - Accent1 9" xfId="117" xr:uid="{00000000-0005-0000-0000-000074000000}"/>
    <cellStyle name="60% - Accent2 10" xfId="118" xr:uid="{00000000-0005-0000-0000-000075000000}"/>
    <cellStyle name="60% - Accent2 2" xfId="119" xr:uid="{00000000-0005-0000-0000-000076000000}"/>
    <cellStyle name="60% - Accent2 3" xfId="120" xr:uid="{00000000-0005-0000-0000-000077000000}"/>
    <cellStyle name="60% - Accent2 4" xfId="121" xr:uid="{00000000-0005-0000-0000-000078000000}"/>
    <cellStyle name="60% - Accent2 5" xfId="122" xr:uid="{00000000-0005-0000-0000-000079000000}"/>
    <cellStyle name="60% - Accent2 6" xfId="123" xr:uid="{00000000-0005-0000-0000-00007A000000}"/>
    <cellStyle name="60% - Accent2 7" xfId="124" xr:uid="{00000000-0005-0000-0000-00007B000000}"/>
    <cellStyle name="60% - Accent2 8" xfId="125" xr:uid="{00000000-0005-0000-0000-00007C000000}"/>
    <cellStyle name="60% - Accent2 9" xfId="126" xr:uid="{00000000-0005-0000-0000-00007D000000}"/>
    <cellStyle name="60% - Accent3 10" xfId="127" xr:uid="{00000000-0005-0000-0000-00007E000000}"/>
    <cellStyle name="60% - Accent3 2" xfId="128" xr:uid="{00000000-0005-0000-0000-00007F000000}"/>
    <cellStyle name="60% - Accent3 3" xfId="129" xr:uid="{00000000-0005-0000-0000-000080000000}"/>
    <cellStyle name="60% - Accent3 4" xfId="130" xr:uid="{00000000-0005-0000-0000-000081000000}"/>
    <cellStyle name="60% - Accent3 5" xfId="131" xr:uid="{00000000-0005-0000-0000-000082000000}"/>
    <cellStyle name="60% - Accent3 6" xfId="132" xr:uid="{00000000-0005-0000-0000-000083000000}"/>
    <cellStyle name="60% - Accent3 7" xfId="133" xr:uid="{00000000-0005-0000-0000-000084000000}"/>
    <cellStyle name="60% - Accent3 8" xfId="134" xr:uid="{00000000-0005-0000-0000-000085000000}"/>
    <cellStyle name="60% - Accent3 9" xfId="135" xr:uid="{00000000-0005-0000-0000-000086000000}"/>
    <cellStyle name="60% - Accent4 10" xfId="136" xr:uid="{00000000-0005-0000-0000-000087000000}"/>
    <cellStyle name="60% - Accent4 2" xfId="137" xr:uid="{00000000-0005-0000-0000-000088000000}"/>
    <cellStyle name="60% - Accent4 3" xfId="138" xr:uid="{00000000-0005-0000-0000-000089000000}"/>
    <cellStyle name="60% - Accent4 4" xfId="139" xr:uid="{00000000-0005-0000-0000-00008A000000}"/>
    <cellStyle name="60% - Accent4 5" xfId="140" xr:uid="{00000000-0005-0000-0000-00008B000000}"/>
    <cellStyle name="60% - Accent4 6" xfId="141" xr:uid="{00000000-0005-0000-0000-00008C000000}"/>
    <cellStyle name="60% - Accent4 7" xfId="142" xr:uid="{00000000-0005-0000-0000-00008D000000}"/>
    <cellStyle name="60% - Accent4 8" xfId="143" xr:uid="{00000000-0005-0000-0000-00008E000000}"/>
    <cellStyle name="60% - Accent4 9" xfId="144" xr:uid="{00000000-0005-0000-0000-00008F000000}"/>
    <cellStyle name="60% - Accent5 10" xfId="145" xr:uid="{00000000-0005-0000-0000-000090000000}"/>
    <cellStyle name="60% - Accent5 2" xfId="146" xr:uid="{00000000-0005-0000-0000-000091000000}"/>
    <cellStyle name="60% - Accent5 3" xfId="147" xr:uid="{00000000-0005-0000-0000-000092000000}"/>
    <cellStyle name="60% - Accent5 4" xfId="148" xr:uid="{00000000-0005-0000-0000-000093000000}"/>
    <cellStyle name="60% - Accent5 5" xfId="149" xr:uid="{00000000-0005-0000-0000-000094000000}"/>
    <cellStyle name="60% - Accent5 6" xfId="150" xr:uid="{00000000-0005-0000-0000-000095000000}"/>
    <cellStyle name="60% - Accent5 7" xfId="151" xr:uid="{00000000-0005-0000-0000-000096000000}"/>
    <cellStyle name="60% - Accent5 8" xfId="152" xr:uid="{00000000-0005-0000-0000-000097000000}"/>
    <cellStyle name="60% - Accent5 9" xfId="153" xr:uid="{00000000-0005-0000-0000-000098000000}"/>
    <cellStyle name="60% - Accent6 10" xfId="154" xr:uid="{00000000-0005-0000-0000-000099000000}"/>
    <cellStyle name="60% - Accent6 2" xfId="155" xr:uid="{00000000-0005-0000-0000-00009A000000}"/>
    <cellStyle name="60% - Accent6 3" xfId="156" xr:uid="{00000000-0005-0000-0000-00009B000000}"/>
    <cellStyle name="60% - Accent6 4" xfId="157" xr:uid="{00000000-0005-0000-0000-00009C000000}"/>
    <cellStyle name="60% - Accent6 5" xfId="158" xr:uid="{00000000-0005-0000-0000-00009D000000}"/>
    <cellStyle name="60% - Accent6 6" xfId="159" xr:uid="{00000000-0005-0000-0000-00009E000000}"/>
    <cellStyle name="60% - Accent6 7" xfId="160" xr:uid="{00000000-0005-0000-0000-00009F000000}"/>
    <cellStyle name="60% - Accent6 8" xfId="161" xr:uid="{00000000-0005-0000-0000-0000A0000000}"/>
    <cellStyle name="60% - Accent6 9" xfId="162" xr:uid="{00000000-0005-0000-0000-0000A1000000}"/>
    <cellStyle name="Accent1 10" xfId="163" xr:uid="{00000000-0005-0000-0000-0000A2000000}"/>
    <cellStyle name="Accent1 2" xfId="164" xr:uid="{00000000-0005-0000-0000-0000A3000000}"/>
    <cellStyle name="Accent1 3" xfId="165" xr:uid="{00000000-0005-0000-0000-0000A4000000}"/>
    <cellStyle name="Accent1 4" xfId="166" xr:uid="{00000000-0005-0000-0000-0000A5000000}"/>
    <cellStyle name="Accent1 5" xfId="167" xr:uid="{00000000-0005-0000-0000-0000A6000000}"/>
    <cellStyle name="Accent1 6" xfId="168" xr:uid="{00000000-0005-0000-0000-0000A7000000}"/>
    <cellStyle name="Accent1 7" xfId="169" xr:uid="{00000000-0005-0000-0000-0000A8000000}"/>
    <cellStyle name="Accent1 8" xfId="170" xr:uid="{00000000-0005-0000-0000-0000A9000000}"/>
    <cellStyle name="Accent1 9" xfId="171" xr:uid="{00000000-0005-0000-0000-0000AA000000}"/>
    <cellStyle name="Accent2 10" xfId="172" xr:uid="{00000000-0005-0000-0000-0000AB000000}"/>
    <cellStyle name="Accent2 2" xfId="173" xr:uid="{00000000-0005-0000-0000-0000AC000000}"/>
    <cellStyle name="Accent2 3" xfId="174" xr:uid="{00000000-0005-0000-0000-0000AD000000}"/>
    <cellStyle name="Accent2 4" xfId="175" xr:uid="{00000000-0005-0000-0000-0000AE000000}"/>
    <cellStyle name="Accent2 5" xfId="176" xr:uid="{00000000-0005-0000-0000-0000AF000000}"/>
    <cellStyle name="Accent2 6" xfId="177" xr:uid="{00000000-0005-0000-0000-0000B0000000}"/>
    <cellStyle name="Accent2 7" xfId="178" xr:uid="{00000000-0005-0000-0000-0000B1000000}"/>
    <cellStyle name="Accent2 8" xfId="179" xr:uid="{00000000-0005-0000-0000-0000B2000000}"/>
    <cellStyle name="Accent2 9" xfId="180" xr:uid="{00000000-0005-0000-0000-0000B3000000}"/>
    <cellStyle name="Accent3 10" xfId="181" xr:uid="{00000000-0005-0000-0000-0000B4000000}"/>
    <cellStyle name="Accent3 2" xfId="182" xr:uid="{00000000-0005-0000-0000-0000B5000000}"/>
    <cellStyle name="Accent3 3" xfId="183" xr:uid="{00000000-0005-0000-0000-0000B6000000}"/>
    <cellStyle name="Accent3 4" xfId="184" xr:uid="{00000000-0005-0000-0000-0000B7000000}"/>
    <cellStyle name="Accent3 5" xfId="185" xr:uid="{00000000-0005-0000-0000-0000B8000000}"/>
    <cellStyle name="Accent3 6" xfId="186" xr:uid="{00000000-0005-0000-0000-0000B9000000}"/>
    <cellStyle name="Accent3 7" xfId="187" xr:uid="{00000000-0005-0000-0000-0000BA000000}"/>
    <cellStyle name="Accent3 8" xfId="188" xr:uid="{00000000-0005-0000-0000-0000BB000000}"/>
    <cellStyle name="Accent3 9" xfId="189" xr:uid="{00000000-0005-0000-0000-0000BC000000}"/>
    <cellStyle name="Accent4 10" xfId="190" xr:uid="{00000000-0005-0000-0000-0000BD000000}"/>
    <cellStyle name="Accent4 2" xfId="191" xr:uid="{00000000-0005-0000-0000-0000BE000000}"/>
    <cellStyle name="Accent4 3" xfId="192" xr:uid="{00000000-0005-0000-0000-0000BF000000}"/>
    <cellStyle name="Accent4 4" xfId="193" xr:uid="{00000000-0005-0000-0000-0000C0000000}"/>
    <cellStyle name="Accent4 5" xfId="194" xr:uid="{00000000-0005-0000-0000-0000C1000000}"/>
    <cellStyle name="Accent4 6" xfId="195" xr:uid="{00000000-0005-0000-0000-0000C2000000}"/>
    <cellStyle name="Accent4 7" xfId="196" xr:uid="{00000000-0005-0000-0000-0000C3000000}"/>
    <cellStyle name="Accent4 8" xfId="197" xr:uid="{00000000-0005-0000-0000-0000C4000000}"/>
    <cellStyle name="Accent4 9" xfId="198" xr:uid="{00000000-0005-0000-0000-0000C5000000}"/>
    <cellStyle name="Accent5 10" xfId="199" xr:uid="{00000000-0005-0000-0000-0000C6000000}"/>
    <cellStyle name="Accent5 2" xfId="200" xr:uid="{00000000-0005-0000-0000-0000C7000000}"/>
    <cellStyle name="Accent5 3" xfId="201" xr:uid="{00000000-0005-0000-0000-0000C8000000}"/>
    <cellStyle name="Accent5 4" xfId="202" xr:uid="{00000000-0005-0000-0000-0000C9000000}"/>
    <cellStyle name="Accent5 5" xfId="203" xr:uid="{00000000-0005-0000-0000-0000CA000000}"/>
    <cellStyle name="Accent5 6" xfId="204" xr:uid="{00000000-0005-0000-0000-0000CB000000}"/>
    <cellStyle name="Accent5 7" xfId="205" xr:uid="{00000000-0005-0000-0000-0000CC000000}"/>
    <cellStyle name="Accent5 8" xfId="206" xr:uid="{00000000-0005-0000-0000-0000CD000000}"/>
    <cellStyle name="Accent5 9" xfId="207" xr:uid="{00000000-0005-0000-0000-0000CE000000}"/>
    <cellStyle name="Accent6 10" xfId="208" xr:uid="{00000000-0005-0000-0000-0000CF000000}"/>
    <cellStyle name="Accent6 2" xfId="209" xr:uid="{00000000-0005-0000-0000-0000D0000000}"/>
    <cellStyle name="Accent6 3" xfId="210" xr:uid="{00000000-0005-0000-0000-0000D1000000}"/>
    <cellStyle name="Accent6 4" xfId="211" xr:uid="{00000000-0005-0000-0000-0000D2000000}"/>
    <cellStyle name="Accent6 5" xfId="212" xr:uid="{00000000-0005-0000-0000-0000D3000000}"/>
    <cellStyle name="Accent6 6" xfId="213" xr:uid="{00000000-0005-0000-0000-0000D4000000}"/>
    <cellStyle name="Accent6 7" xfId="214" xr:uid="{00000000-0005-0000-0000-0000D5000000}"/>
    <cellStyle name="Accent6 8" xfId="215" xr:uid="{00000000-0005-0000-0000-0000D6000000}"/>
    <cellStyle name="Accent6 9" xfId="216" xr:uid="{00000000-0005-0000-0000-0000D7000000}"/>
    <cellStyle name="Bad 10" xfId="217" xr:uid="{00000000-0005-0000-0000-0000D8000000}"/>
    <cellStyle name="Bad 2" xfId="218" xr:uid="{00000000-0005-0000-0000-0000D9000000}"/>
    <cellStyle name="Bad 3" xfId="219" xr:uid="{00000000-0005-0000-0000-0000DA000000}"/>
    <cellStyle name="Bad 4" xfId="220" xr:uid="{00000000-0005-0000-0000-0000DB000000}"/>
    <cellStyle name="Bad 5" xfId="221" xr:uid="{00000000-0005-0000-0000-0000DC000000}"/>
    <cellStyle name="Bad 6" xfId="222" xr:uid="{00000000-0005-0000-0000-0000DD000000}"/>
    <cellStyle name="Bad 7" xfId="223" xr:uid="{00000000-0005-0000-0000-0000DE000000}"/>
    <cellStyle name="Bad 8" xfId="224" xr:uid="{00000000-0005-0000-0000-0000DF000000}"/>
    <cellStyle name="Bad 9" xfId="225" xr:uid="{00000000-0005-0000-0000-0000E0000000}"/>
    <cellStyle name="Calculation 10" xfId="226" xr:uid="{00000000-0005-0000-0000-0000E1000000}"/>
    <cellStyle name="Calculation 2" xfId="227" xr:uid="{00000000-0005-0000-0000-0000E2000000}"/>
    <cellStyle name="Calculation 3" xfId="228" xr:uid="{00000000-0005-0000-0000-0000E3000000}"/>
    <cellStyle name="Calculation 4" xfId="229" xr:uid="{00000000-0005-0000-0000-0000E4000000}"/>
    <cellStyle name="Calculation 5" xfId="230" xr:uid="{00000000-0005-0000-0000-0000E5000000}"/>
    <cellStyle name="Calculation 6" xfId="231" xr:uid="{00000000-0005-0000-0000-0000E6000000}"/>
    <cellStyle name="Calculation 7" xfId="232" xr:uid="{00000000-0005-0000-0000-0000E7000000}"/>
    <cellStyle name="Calculation 8" xfId="233" xr:uid="{00000000-0005-0000-0000-0000E8000000}"/>
    <cellStyle name="Calculation 9" xfId="234" xr:uid="{00000000-0005-0000-0000-0000E9000000}"/>
    <cellStyle name="Check Cell 10" xfId="235" xr:uid="{00000000-0005-0000-0000-0000EA000000}"/>
    <cellStyle name="Check Cell 2" xfId="236" xr:uid="{00000000-0005-0000-0000-0000EB000000}"/>
    <cellStyle name="Check Cell 3" xfId="237" xr:uid="{00000000-0005-0000-0000-0000EC000000}"/>
    <cellStyle name="Check Cell 4" xfId="238" xr:uid="{00000000-0005-0000-0000-0000ED000000}"/>
    <cellStyle name="Check Cell 5" xfId="239" xr:uid="{00000000-0005-0000-0000-0000EE000000}"/>
    <cellStyle name="Check Cell 6" xfId="240" xr:uid="{00000000-0005-0000-0000-0000EF000000}"/>
    <cellStyle name="Check Cell 7" xfId="241" xr:uid="{00000000-0005-0000-0000-0000F0000000}"/>
    <cellStyle name="Check Cell 8" xfId="242" xr:uid="{00000000-0005-0000-0000-0000F1000000}"/>
    <cellStyle name="Check Cell 9" xfId="243" xr:uid="{00000000-0005-0000-0000-0000F2000000}"/>
    <cellStyle name="Explanatory Text 10" xfId="244" xr:uid="{00000000-0005-0000-0000-0000F3000000}"/>
    <cellStyle name="Explanatory Text 2" xfId="245" xr:uid="{00000000-0005-0000-0000-0000F4000000}"/>
    <cellStyle name="Explanatory Text 3" xfId="246" xr:uid="{00000000-0005-0000-0000-0000F5000000}"/>
    <cellStyle name="Explanatory Text 4" xfId="247" xr:uid="{00000000-0005-0000-0000-0000F6000000}"/>
    <cellStyle name="Explanatory Text 5" xfId="248" xr:uid="{00000000-0005-0000-0000-0000F7000000}"/>
    <cellStyle name="Explanatory Text 6" xfId="249" xr:uid="{00000000-0005-0000-0000-0000F8000000}"/>
    <cellStyle name="Explanatory Text 7" xfId="250" xr:uid="{00000000-0005-0000-0000-0000F9000000}"/>
    <cellStyle name="Explanatory Text 8" xfId="251" xr:uid="{00000000-0005-0000-0000-0000FA000000}"/>
    <cellStyle name="Explanatory Text 9" xfId="252" xr:uid="{00000000-0005-0000-0000-0000FB000000}"/>
    <cellStyle name="Followed Hyperlink 10" xfId="253" xr:uid="{00000000-0005-0000-0000-0000FC000000}"/>
    <cellStyle name="Followed Hyperlink 2" xfId="254" xr:uid="{00000000-0005-0000-0000-0000FD000000}"/>
    <cellStyle name="Followed Hyperlink 3" xfId="255" xr:uid="{00000000-0005-0000-0000-0000FE000000}"/>
    <cellStyle name="Followed Hyperlink 4" xfId="256" xr:uid="{00000000-0005-0000-0000-0000FF000000}"/>
    <cellStyle name="Followed Hyperlink 5" xfId="257" xr:uid="{00000000-0005-0000-0000-000000010000}"/>
    <cellStyle name="Followed Hyperlink 6" xfId="258" xr:uid="{00000000-0005-0000-0000-000001010000}"/>
    <cellStyle name="Followed Hyperlink 7" xfId="259" xr:uid="{00000000-0005-0000-0000-000002010000}"/>
    <cellStyle name="Followed Hyperlink 8" xfId="260" xr:uid="{00000000-0005-0000-0000-000003010000}"/>
    <cellStyle name="Followed Hyperlink 9" xfId="261" xr:uid="{00000000-0005-0000-0000-000004010000}"/>
    <cellStyle name="Good 10" xfId="262" xr:uid="{00000000-0005-0000-0000-000005010000}"/>
    <cellStyle name="Good 2" xfId="263" xr:uid="{00000000-0005-0000-0000-000006010000}"/>
    <cellStyle name="Good 3" xfId="264" xr:uid="{00000000-0005-0000-0000-000007010000}"/>
    <cellStyle name="Good 4" xfId="265" xr:uid="{00000000-0005-0000-0000-000008010000}"/>
    <cellStyle name="Good 5" xfId="266" xr:uid="{00000000-0005-0000-0000-000009010000}"/>
    <cellStyle name="Good 6" xfId="267" xr:uid="{00000000-0005-0000-0000-00000A010000}"/>
    <cellStyle name="Good 7" xfId="268" xr:uid="{00000000-0005-0000-0000-00000B010000}"/>
    <cellStyle name="Good 8" xfId="269" xr:uid="{00000000-0005-0000-0000-00000C010000}"/>
    <cellStyle name="Good 9" xfId="270" xr:uid="{00000000-0005-0000-0000-00000D010000}"/>
    <cellStyle name="Heading 1 10" xfId="271" xr:uid="{00000000-0005-0000-0000-00000E010000}"/>
    <cellStyle name="Heading 1 2" xfId="272" xr:uid="{00000000-0005-0000-0000-00000F010000}"/>
    <cellStyle name="Heading 1 3" xfId="273" xr:uid="{00000000-0005-0000-0000-000010010000}"/>
    <cellStyle name="Heading 1 4" xfId="274" xr:uid="{00000000-0005-0000-0000-000011010000}"/>
    <cellStyle name="Heading 1 5" xfId="275" xr:uid="{00000000-0005-0000-0000-000012010000}"/>
    <cellStyle name="Heading 1 6" xfId="276" xr:uid="{00000000-0005-0000-0000-000013010000}"/>
    <cellStyle name="Heading 1 7" xfId="277" xr:uid="{00000000-0005-0000-0000-000014010000}"/>
    <cellStyle name="Heading 1 8" xfId="278" xr:uid="{00000000-0005-0000-0000-000015010000}"/>
    <cellStyle name="Heading 1 9" xfId="279" xr:uid="{00000000-0005-0000-0000-000016010000}"/>
    <cellStyle name="Heading 2 10" xfId="280" xr:uid="{00000000-0005-0000-0000-000017010000}"/>
    <cellStyle name="Heading 2 2" xfId="281" xr:uid="{00000000-0005-0000-0000-000018010000}"/>
    <cellStyle name="Heading 2 3" xfId="282" xr:uid="{00000000-0005-0000-0000-000019010000}"/>
    <cellStyle name="Heading 2 4" xfId="283" xr:uid="{00000000-0005-0000-0000-00001A010000}"/>
    <cellStyle name="Heading 2 5" xfId="284" xr:uid="{00000000-0005-0000-0000-00001B010000}"/>
    <cellStyle name="Heading 2 6" xfId="285" xr:uid="{00000000-0005-0000-0000-00001C010000}"/>
    <cellStyle name="Heading 2 7" xfId="286" xr:uid="{00000000-0005-0000-0000-00001D010000}"/>
    <cellStyle name="Heading 2 8" xfId="287" xr:uid="{00000000-0005-0000-0000-00001E010000}"/>
    <cellStyle name="Heading 2 9" xfId="288" xr:uid="{00000000-0005-0000-0000-00001F010000}"/>
    <cellStyle name="Heading 3 10" xfId="289" xr:uid="{00000000-0005-0000-0000-000020010000}"/>
    <cellStyle name="Heading 3 2" xfId="290" xr:uid="{00000000-0005-0000-0000-000021010000}"/>
    <cellStyle name="Heading 3 3" xfId="291" xr:uid="{00000000-0005-0000-0000-000022010000}"/>
    <cellStyle name="Heading 3 4" xfId="292" xr:uid="{00000000-0005-0000-0000-000023010000}"/>
    <cellStyle name="Heading 3 5" xfId="293" xr:uid="{00000000-0005-0000-0000-000024010000}"/>
    <cellStyle name="Heading 3 6" xfId="294" xr:uid="{00000000-0005-0000-0000-000025010000}"/>
    <cellStyle name="Heading 3 7" xfId="295" xr:uid="{00000000-0005-0000-0000-000026010000}"/>
    <cellStyle name="Heading 3 8" xfId="296" xr:uid="{00000000-0005-0000-0000-000027010000}"/>
    <cellStyle name="Heading 3 9" xfId="297" xr:uid="{00000000-0005-0000-0000-000028010000}"/>
    <cellStyle name="Heading 4 10" xfId="298" xr:uid="{00000000-0005-0000-0000-000029010000}"/>
    <cellStyle name="Heading 4 2" xfId="299" xr:uid="{00000000-0005-0000-0000-00002A010000}"/>
    <cellStyle name="Heading 4 3" xfId="300" xr:uid="{00000000-0005-0000-0000-00002B010000}"/>
    <cellStyle name="Heading 4 4" xfId="301" xr:uid="{00000000-0005-0000-0000-00002C010000}"/>
    <cellStyle name="Heading 4 5" xfId="302" xr:uid="{00000000-0005-0000-0000-00002D010000}"/>
    <cellStyle name="Heading 4 6" xfId="303" xr:uid="{00000000-0005-0000-0000-00002E010000}"/>
    <cellStyle name="Heading 4 7" xfId="304" xr:uid="{00000000-0005-0000-0000-00002F010000}"/>
    <cellStyle name="Heading 4 8" xfId="305" xr:uid="{00000000-0005-0000-0000-000030010000}"/>
    <cellStyle name="Heading 4 9" xfId="306" xr:uid="{00000000-0005-0000-0000-000031010000}"/>
    <cellStyle name="Hyperlink 10" xfId="307" xr:uid="{00000000-0005-0000-0000-000032010000}"/>
    <cellStyle name="Hyperlink 2" xfId="308" xr:uid="{00000000-0005-0000-0000-000033010000}"/>
    <cellStyle name="Hyperlink 3" xfId="309" xr:uid="{00000000-0005-0000-0000-000034010000}"/>
    <cellStyle name="Hyperlink 4" xfId="310" xr:uid="{00000000-0005-0000-0000-000035010000}"/>
    <cellStyle name="Hyperlink 5" xfId="311" xr:uid="{00000000-0005-0000-0000-000036010000}"/>
    <cellStyle name="Hyperlink 6" xfId="312" xr:uid="{00000000-0005-0000-0000-000037010000}"/>
    <cellStyle name="Hyperlink 7" xfId="313" xr:uid="{00000000-0005-0000-0000-000038010000}"/>
    <cellStyle name="Hyperlink 8" xfId="314" xr:uid="{00000000-0005-0000-0000-000039010000}"/>
    <cellStyle name="Hyperlink 9" xfId="315" xr:uid="{00000000-0005-0000-0000-00003A010000}"/>
    <cellStyle name="Input 10" xfId="316" xr:uid="{00000000-0005-0000-0000-00003B010000}"/>
    <cellStyle name="Input 2" xfId="317" xr:uid="{00000000-0005-0000-0000-00003C010000}"/>
    <cellStyle name="Input 3" xfId="318" xr:uid="{00000000-0005-0000-0000-00003D010000}"/>
    <cellStyle name="Input 4" xfId="319" xr:uid="{00000000-0005-0000-0000-00003E010000}"/>
    <cellStyle name="Input 5" xfId="320" xr:uid="{00000000-0005-0000-0000-00003F010000}"/>
    <cellStyle name="Input 6" xfId="321" xr:uid="{00000000-0005-0000-0000-000040010000}"/>
    <cellStyle name="Input 7" xfId="322" xr:uid="{00000000-0005-0000-0000-000041010000}"/>
    <cellStyle name="Input 8" xfId="323" xr:uid="{00000000-0005-0000-0000-000042010000}"/>
    <cellStyle name="Input 9" xfId="324" xr:uid="{00000000-0005-0000-0000-000043010000}"/>
    <cellStyle name="Linked Cell 10" xfId="325" xr:uid="{00000000-0005-0000-0000-000044010000}"/>
    <cellStyle name="Linked Cell 2" xfId="326" xr:uid="{00000000-0005-0000-0000-000045010000}"/>
    <cellStyle name="Linked Cell 3" xfId="327" xr:uid="{00000000-0005-0000-0000-000046010000}"/>
    <cellStyle name="Linked Cell 4" xfId="328" xr:uid="{00000000-0005-0000-0000-000047010000}"/>
    <cellStyle name="Linked Cell 5" xfId="329" xr:uid="{00000000-0005-0000-0000-000048010000}"/>
    <cellStyle name="Linked Cell 6" xfId="330" xr:uid="{00000000-0005-0000-0000-000049010000}"/>
    <cellStyle name="Linked Cell 7" xfId="331" xr:uid="{00000000-0005-0000-0000-00004A010000}"/>
    <cellStyle name="Linked Cell 8" xfId="332" xr:uid="{00000000-0005-0000-0000-00004B010000}"/>
    <cellStyle name="Linked Cell 9" xfId="333" xr:uid="{00000000-0005-0000-0000-00004C010000}"/>
    <cellStyle name="Neutral 10" xfId="334" xr:uid="{00000000-0005-0000-0000-00004D010000}"/>
    <cellStyle name="Neutral 2" xfId="335" xr:uid="{00000000-0005-0000-0000-00004E010000}"/>
    <cellStyle name="Neutral 3" xfId="336" xr:uid="{00000000-0005-0000-0000-00004F010000}"/>
    <cellStyle name="Neutral 4" xfId="337" xr:uid="{00000000-0005-0000-0000-000050010000}"/>
    <cellStyle name="Neutral 5" xfId="338" xr:uid="{00000000-0005-0000-0000-000051010000}"/>
    <cellStyle name="Neutral 6" xfId="339" xr:uid="{00000000-0005-0000-0000-000052010000}"/>
    <cellStyle name="Neutral 7" xfId="340" xr:uid="{00000000-0005-0000-0000-000053010000}"/>
    <cellStyle name="Neutral 8" xfId="341" xr:uid="{00000000-0005-0000-0000-000054010000}"/>
    <cellStyle name="Neutral 9" xfId="342" xr:uid="{00000000-0005-0000-0000-000055010000}"/>
    <cellStyle name="Normal" xfId="0" builtinId="0"/>
    <cellStyle name="Normal 10" xfId="343" xr:uid="{00000000-0005-0000-0000-000057010000}"/>
    <cellStyle name="Normal 2" xfId="344" xr:uid="{00000000-0005-0000-0000-000058010000}"/>
    <cellStyle name="Normal 3" xfId="345" xr:uid="{00000000-0005-0000-0000-000059010000}"/>
    <cellStyle name="Normal 4" xfId="346" xr:uid="{00000000-0005-0000-0000-00005A010000}"/>
    <cellStyle name="Normal 5" xfId="347" xr:uid="{00000000-0005-0000-0000-00005B010000}"/>
    <cellStyle name="Normal 6" xfId="348" xr:uid="{00000000-0005-0000-0000-00005C010000}"/>
    <cellStyle name="Normal 7" xfId="349" xr:uid="{00000000-0005-0000-0000-00005D010000}"/>
    <cellStyle name="Normal 8" xfId="350" xr:uid="{00000000-0005-0000-0000-00005E010000}"/>
    <cellStyle name="Normal 9" xfId="351" xr:uid="{00000000-0005-0000-0000-00005F010000}"/>
    <cellStyle name="Note 2" xfId="352" xr:uid="{00000000-0005-0000-0000-000060010000}"/>
    <cellStyle name="Output 10" xfId="353" xr:uid="{00000000-0005-0000-0000-000061010000}"/>
    <cellStyle name="Output 2" xfId="354" xr:uid="{00000000-0005-0000-0000-000062010000}"/>
    <cellStyle name="Output 3" xfId="355" xr:uid="{00000000-0005-0000-0000-000063010000}"/>
    <cellStyle name="Output 4" xfId="356" xr:uid="{00000000-0005-0000-0000-000064010000}"/>
    <cellStyle name="Output 5" xfId="357" xr:uid="{00000000-0005-0000-0000-000065010000}"/>
    <cellStyle name="Output 6" xfId="358" xr:uid="{00000000-0005-0000-0000-000066010000}"/>
    <cellStyle name="Output 7" xfId="359" xr:uid="{00000000-0005-0000-0000-000067010000}"/>
    <cellStyle name="Output 8" xfId="360" xr:uid="{00000000-0005-0000-0000-000068010000}"/>
    <cellStyle name="Output 9" xfId="361" xr:uid="{00000000-0005-0000-0000-000069010000}"/>
    <cellStyle name="Percent" xfId="362" builtinId="5"/>
    <cellStyle name="Percent 10" xfId="363" xr:uid="{00000000-0005-0000-0000-00006B010000}"/>
    <cellStyle name="Title 10" xfId="364" xr:uid="{00000000-0005-0000-0000-00006C010000}"/>
    <cellStyle name="Title 2" xfId="365" xr:uid="{00000000-0005-0000-0000-00006D010000}"/>
    <cellStyle name="Title 3" xfId="366" xr:uid="{00000000-0005-0000-0000-00006E010000}"/>
    <cellStyle name="Title 4" xfId="367" xr:uid="{00000000-0005-0000-0000-00006F010000}"/>
    <cellStyle name="Title 5" xfId="368" xr:uid="{00000000-0005-0000-0000-000070010000}"/>
    <cellStyle name="Title 6" xfId="369" xr:uid="{00000000-0005-0000-0000-000071010000}"/>
    <cellStyle name="Title 7" xfId="370" xr:uid="{00000000-0005-0000-0000-000072010000}"/>
    <cellStyle name="Title 8" xfId="371" xr:uid="{00000000-0005-0000-0000-000073010000}"/>
    <cellStyle name="Title 9" xfId="372" xr:uid="{00000000-0005-0000-0000-000074010000}"/>
    <cellStyle name="Total 10" xfId="373" xr:uid="{00000000-0005-0000-0000-000075010000}"/>
    <cellStyle name="Total 2" xfId="374" xr:uid="{00000000-0005-0000-0000-000076010000}"/>
    <cellStyle name="Total 3" xfId="375" xr:uid="{00000000-0005-0000-0000-000077010000}"/>
    <cellStyle name="Total 4" xfId="376" xr:uid="{00000000-0005-0000-0000-000078010000}"/>
    <cellStyle name="Total 5" xfId="377" xr:uid="{00000000-0005-0000-0000-000079010000}"/>
    <cellStyle name="Total 6" xfId="378" xr:uid="{00000000-0005-0000-0000-00007A010000}"/>
    <cellStyle name="Total 7" xfId="379" xr:uid="{00000000-0005-0000-0000-00007B010000}"/>
    <cellStyle name="Total 8" xfId="380" xr:uid="{00000000-0005-0000-0000-00007C010000}"/>
    <cellStyle name="Total 9" xfId="381" xr:uid="{00000000-0005-0000-0000-00007D010000}"/>
    <cellStyle name="Warning Text 10" xfId="382" xr:uid="{00000000-0005-0000-0000-00007E010000}"/>
    <cellStyle name="Warning Text 2" xfId="383" xr:uid="{00000000-0005-0000-0000-00007F010000}"/>
    <cellStyle name="Warning Text 3" xfId="384" xr:uid="{00000000-0005-0000-0000-000080010000}"/>
    <cellStyle name="Warning Text 4" xfId="385" xr:uid="{00000000-0005-0000-0000-000081010000}"/>
    <cellStyle name="Warning Text 5" xfId="386" xr:uid="{00000000-0005-0000-0000-000082010000}"/>
    <cellStyle name="Warning Text 6" xfId="387" xr:uid="{00000000-0005-0000-0000-000083010000}"/>
    <cellStyle name="Warning Text 7" xfId="388" xr:uid="{00000000-0005-0000-0000-000084010000}"/>
    <cellStyle name="Warning Text 8" xfId="389" xr:uid="{00000000-0005-0000-0000-000085010000}"/>
    <cellStyle name="Warning Text 9" xfId="390" xr:uid="{00000000-0005-0000-0000-000086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Aliens and E.U. citizens as a percentage of the total number of foreign employees in Cyprus</a:t>
            </a:r>
          </a:p>
        </c:rich>
      </c:tx>
      <c:layout>
        <c:manualLayout>
          <c:xMode val="edge"/>
          <c:yMode val="edge"/>
          <c:x val="0.13168724811037971"/>
          <c:y val="3.333346622811389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9103021958320783E-2"/>
          <c:y val="0.43158164723080966"/>
          <c:w val="0.47736689462086696"/>
          <c:h val="0.3538470398814099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1EE-4C8F-8289-4E0C6C47C27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CY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graphs!$B$1:$B$2</c:f>
              <c:strCache>
                <c:ptCount val="2"/>
                <c:pt idx="0">
                  <c:v>Aliens</c:v>
                </c:pt>
                <c:pt idx="1">
                  <c:v>E.U. citizens</c:v>
                </c:pt>
              </c:strCache>
            </c:strRef>
          </c:cat>
          <c:val>
            <c:numRef>
              <c:f>graphs!$A$1:$A$2</c:f>
              <c:numCache>
                <c:formatCode>_-* #,##0\ _Δ_ρ_χ_-;\-* #,##0\ _Δ_ρ_χ_-;_-* "-"\ _Δ_ρ_χ_-;_-@_-</c:formatCode>
                <c:ptCount val="2"/>
                <c:pt idx="0">
                  <c:v>84539.75</c:v>
                </c:pt>
                <c:pt idx="1">
                  <c:v>88686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EE-4C8F-8289-4E0C6C47C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260516615750965"/>
          <c:y val="0.54372092096082925"/>
          <c:w val="0.15363524231602368"/>
          <c:h val="0.125641383434665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CY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488" r="0.75000000000000488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</xdr:row>
      <xdr:rowOff>28575</xdr:rowOff>
    </xdr:from>
    <xdr:to>
      <xdr:col>11</xdr:col>
      <xdr:colOff>76200</xdr:colOff>
      <xdr:row>27</xdr:row>
      <xdr:rowOff>66675</xdr:rowOff>
    </xdr:to>
    <xdr:graphicFrame macro="">
      <xdr:nvGraphicFramePr>
        <xdr:cNvPr id="1342" name="Chart 3">
          <a:extLst>
            <a:ext uri="{FF2B5EF4-FFF2-40B4-BE49-F238E27FC236}">
              <a16:creationId xmlns:a16="http://schemas.microsoft.com/office/drawing/2014/main" id="{00000000-0008-0000-0200-00003E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zoomScale="80" zoomScaleNormal="80" zoomScaleSheetLayoutView="80" workbookViewId="0">
      <selection activeCell="L21" sqref="L21"/>
    </sheetView>
  </sheetViews>
  <sheetFormatPr defaultRowHeight="12.75" x14ac:dyDescent="0.2"/>
  <cols>
    <col min="1" max="1" width="60.85546875" customWidth="1"/>
    <col min="2" max="2" width="13.42578125" customWidth="1"/>
    <col min="3" max="3" width="13.85546875" customWidth="1"/>
    <col min="4" max="4" width="12.5703125" bestFit="1" customWidth="1"/>
    <col min="5" max="5" width="13" customWidth="1"/>
    <col min="6" max="6" width="15.42578125" customWidth="1"/>
    <col min="7" max="7" width="17.7109375" customWidth="1"/>
  </cols>
  <sheetData>
    <row r="1" spans="1:7" x14ac:dyDescent="0.2">
      <c r="A1" s="64" t="s">
        <v>46</v>
      </c>
      <c r="B1" s="64"/>
      <c r="C1" s="64"/>
      <c r="D1" s="64"/>
      <c r="E1" s="64"/>
      <c r="F1" s="64"/>
      <c r="G1" s="64"/>
    </row>
    <row r="2" spans="1:7" ht="13.5" thickBot="1" x14ac:dyDescent="0.25"/>
    <row r="3" spans="1:7" ht="15.95" customHeight="1" x14ac:dyDescent="0.2">
      <c r="A3" s="14" t="s">
        <v>0</v>
      </c>
      <c r="B3" s="35" t="s">
        <v>31</v>
      </c>
      <c r="C3" s="36" t="s">
        <v>32</v>
      </c>
      <c r="D3" s="36" t="s">
        <v>33</v>
      </c>
      <c r="E3" s="36" t="s">
        <v>34</v>
      </c>
      <c r="F3" s="49" t="s">
        <v>44</v>
      </c>
      <c r="G3" s="50" t="s">
        <v>5</v>
      </c>
    </row>
    <row r="4" spans="1:7" ht="15.95" customHeight="1" x14ac:dyDescent="0.2">
      <c r="A4" s="29" t="s">
        <v>8</v>
      </c>
      <c r="B4" s="58">
        <v>4818</v>
      </c>
      <c r="C4" s="61">
        <v>5070</v>
      </c>
      <c r="D4" s="61">
        <v>5048</v>
      </c>
      <c r="E4" s="37">
        <v>5064</v>
      </c>
      <c r="F4" s="25">
        <f>AVERAGE(B4:E4)</f>
        <v>5000</v>
      </c>
      <c r="G4" s="51">
        <f>F4/F27</f>
        <v>5.9143775561200498E-2</v>
      </c>
    </row>
    <row r="5" spans="1:7" ht="15.95" customHeight="1" x14ac:dyDescent="0.2">
      <c r="A5" s="29" t="s">
        <v>9</v>
      </c>
      <c r="B5" s="58">
        <v>94</v>
      </c>
      <c r="C5" s="58">
        <v>95</v>
      </c>
      <c r="D5" s="58">
        <v>99</v>
      </c>
      <c r="E5" s="38">
        <v>94</v>
      </c>
      <c r="F5" s="25">
        <f t="shared" ref="F5:F26" si="0">AVERAGE(B5:E5)</f>
        <v>95.5</v>
      </c>
      <c r="G5" s="52">
        <f>F5/F27</f>
        <v>1.1296461132189294E-3</v>
      </c>
    </row>
    <row r="6" spans="1:7" ht="15.95" customHeight="1" x14ac:dyDescent="0.2">
      <c r="A6" s="29" t="s">
        <v>10</v>
      </c>
      <c r="B6" s="58">
        <v>3845</v>
      </c>
      <c r="C6" s="58">
        <v>4108</v>
      </c>
      <c r="D6" s="58">
        <v>4450</v>
      </c>
      <c r="E6" s="38">
        <v>4727</v>
      </c>
      <c r="F6" s="25">
        <f t="shared" si="0"/>
        <v>4282.5</v>
      </c>
      <c r="G6" s="52">
        <f>F6/F27</f>
        <v>5.0656643768168232E-2</v>
      </c>
    </row>
    <row r="7" spans="1:7" ht="18.75" customHeight="1" x14ac:dyDescent="0.2">
      <c r="A7" s="29" t="s">
        <v>11</v>
      </c>
      <c r="B7" s="58">
        <v>15</v>
      </c>
      <c r="C7" s="58">
        <v>20</v>
      </c>
      <c r="D7" s="58">
        <v>22</v>
      </c>
      <c r="E7" s="38">
        <v>16</v>
      </c>
      <c r="F7" s="25">
        <f t="shared" si="0"/>
        <v>18.25</v>
      </c>
      <c r="G7" s="52">
        <f>F7/F27</f>
        <v>2.1587478079838183E-4</v>
      </c>
    </row>
    <row r="8" spans="1:7" ht="32.25" customHeight="1" x14ac:dyDescent="0.2">
      <c r="A8" s="29" t="s">
        <v>12</v>
      </c>
      <c r="B8" s="58">
        <v>323</v>
      </c>
      <c r="C8" s="58">
        <v>310</v>
      </c>
      <c r="D8" s="58">
        <v>370</v>
      </c>
      <c r="E8" s="38">
        <v>380</v>
      </c>
      <c r="F8" s="25">
        <f t="shared" si="0"/>
        <v>345.75</v>
      </c>
      <c r="G8" s="52">
        <f>F8/F27</f>
        <v>4.0897920800570149E-3</v>
      </c>
    </row>
    <row r="9" spans="1:7" ht="15.95" customHeight="1" x14ac:dyDescent="0.2">
      <c r="A9" s="29" t="s">
        <v>13</v>
      </c>
      <c r="B9" s="58">
        <v>6595</v>
      </c>
      <c r="C9" s="58">
        <v>7101</v>
      </c>
      <c r="D9" s="58">
        <v>7623</v>
      </c>
      <c r="E9" s="38">
        <v>8273</v>
      </c>
      <c r="F9" s="25">
        <f t="shared" si="0"/>
        <v>7398</v>
      </c>
      <c r="G9" s="52">
        <f>F9/F27</f>
        <v>8.7509130320352263E-2</v>
      </c>
    </row>
    <row r="10" spans="1:7" ht="18.75" customHeight="1" x14ac:dyDescent="0.2">
      <c r="A10" s="29" t="s">
        <v>14</v>
      </c>
      <c r="B10" s="58">
        <v>6142</v>
      </c>
      <c r="C10" s="58">
        <v>6707</v>
      </c>
      <c r="D10" s="58">
        <v>7549</v>
      </c>
      <c r="E10" s="38">
        <v>7832</v>
      </c>
      <c r="F10" s="25">
        <f t="shared" si="0"/>
        <v>7057.5</v>
      </c>
      <c r="G10" s="52">
        <f>F10/F27</f>
        <v>8.3481439204634508E-2</v>
      </c>
    </row>
    <row r="11" spans="1:7" ht="15.95" customHeight="1" x14ac:dyDescent="0.2">
      <c r="A11" s="29" t="s">
        <v>15</v>
      </c>
      <c r="B11" s="58">
        <v>2672</v>
      </c>
      <c r="C11" s="58">
        <v>3476</v>
      </c>
      <c r="D11" s="58">
        <v>4024</v>
      </c>
      <c r="E11" s="38">
        <v>3961</v>
      </c>
      <c r="F11" s="25">
        <f t="shared" si="0"/>
        <v>3533.25</v>
      </c>
      <c r="G11" s="52">
        <f>F11/F27</f>
        <v>4.1793949000322336E-2</v>
      </c>
    </row>
    <row r="12" spans="1:7" ht="15.95" customHeight="1" x14ac:dyDescent="0.2">
      <c r="A12" s="29" t="s">
        <v>29</v>
      </c>
      <c r="B12" s="58">
        <v>1731</v>
      </c>
      <c r="C12" s="58">
        <v>2830</v>
      </c>
      <c r="D12" s="58">
        <v>4371</v>
      </c>
      <c r="E12" s="38">
        <v>4714</v>
      </c>
      <c r="F12" s="25">
        <f t="shared" si="0"/>
        <v>3411.5</v>
      </c>
      <c r="G12" s="52">
        <f>F12/F27</f>
        <v>4.03537980654071E-2</v>
      </c>
    </row>
    <row r="13" spans="1:7" ht="15.95" customHeight="1" x14ac:dyDescent="0.2">
      <c r="A13" s="29" t="s">
        <v>30</v>
      </c>
      <c r="B13" s="58">
        <v>6273</v>
      </c>
      <c r="C13" s="58">
        <v>7310</v>
      </c>
      <c r="D13" s="58">
        <v>9137</v>
      </c>
      <c r="E13" s="38">
        <v>9540</v>
      </c>
      <c r="F13" s="25">
        <f t="shared" si="0"/>
        <v>8065</v>
      </c>
      <c r="G13" s="52">
        <f>F13/F27</f>
        <v>9.5398909980216412E-2</v>
      </c>
    </row>
    <row r="14" spans="1:7" ht="15.95" customHeight="1" x14ac:dyDescent="0.2">
      <c r="A14" s="29" t="s">
        <v>16</v>
      </c>
      <c r="B14" s="58">
        <v>3267</v>
      </c>
      <c r="C14" s="58">
        <v>4450</v>
      </c>
      <c r="D14" s="58">
        <v>6098</v>
      </c>
      <c r="E14" s="38">
        <v>7345</v>
      </c>
      <c r="F14" s="25">
        <f t="shared" si="0"/>
        <v>5290</v>
      </c>
      <c r="G14" s="52">
        <f>F14/F27</f>
        <v>6.2574114543750128E-2</v>
      </c>
    </row>
    <row r="15" spans="1:7" ht="15.95" customHeight="1" x14ac:dyDescent="0.2">
      <c r="A15" s="29" t="s">
        <v>17</v>
      </c>
      <c r="B15" s="58">
        <v>2569</v>
      </c>
      <c r="C15" s="58">
        <v>2875</v>
      </c>
      <c r="D15" s="58">
        <v>3128</v>
      </c>
      <c r="E15" s="38">
        <v>3535</v>
      </c>
      <c r="F15" s="25">
        <f t="shared" si="0"/>
        <v>3026.75</v>
      </c>
      <c r="G15" s="52">
        <f>F15/F27</f>
        <v>3.5802684535972726E-2</v>
      </c>
    </row>
    <row r="16" spans="1:7" ht="15.95" customHeight="1" x14ac:dyDescent="0.2">
      <c r="A16" s="29" t="s">
        <v>18</v>
      </c>
      <c r="B16" s="58">
        <v>364</v>
      </c>
      <c r="C16" s="58">
        <v>400</v>
      </c>
      <c r="D16" s="58">
        <v>467</v>
      </c>
      <c r="E16" s="38">
        <v>496</v>
      </c>
      <c r="F16" s="25">
        <f t="shared" si="0"/>
        <v>431.75</v>
      </c>
      <c r="G16" s="52">
        <f>F16/F27</f>
        <v>5.1070650197096636E-3</v>
      </c>
    </row>
    <row r="17" spans="1:8" ht="15.95" customHeight="1" x14ac:dyDescent="0.2">
      <c r="A17" s="29" t="s">
        <v>19</v>
      </c>
      <c r="B17" s="58">
        <v>3589</v>
      </c>
      <c r="C17" s="58">
        <v>3936</v>
      </c>
      <c r="D17" s="58">
        <v>4750</v>
      </c>
      <c r="E17" s="38">
        <v>5138</v>
      </c>
      <c r="F17" s="25">
        <f t="shared" si="0"/>
        <v>4353.25</v>
      </c>
      <c r="G17" s="52">
        <f>F17/F27</f>
        <v>5.1493528192359216E-2</v>
      </c>
    </row>
    <row r="18" spans="1:8" ht="15.95" customHeight="1" x14ac:dyDescent="0.2">
      <c r="A18" s="29" t="s">
        <v>20</v>
      </c>
      <c r="B18" s="58">
        <v>2440</v>
      </c>
      <c r="C18" s="58">
        <v>2888</v>
      </c>
      <c r="D18" s="58">
        <v>3547</v>
      </c>
      <c r="E18" s="38">
        <v>3863</v>
      </c>
      <c r="F18" s="25">
        <f t="shared" si="0"/>
        <v>3184.5</v>
      </c>
      <c r="G18" s="52">
        <f>F18/F27</f>
        <v>3.7668670654928599E-2</v>
      </c>
    </row>
    <row r="19" spans="1:8" ht="15" customHeight="1" x14ac:dyDescent="0.2">
      <c r="A19" s="29" t="s">
        <v>21</v>
      </c>
      <c r="B19" s="58">
        <v>989</v>
      </c>
      <c r="C19" s="58">
        <v>1013</v>
      </c>
      <c r="D19" s="58">
        <v>1034</v>
      </c>
      <c r="E19" s="38">
        <v>1050</v>
      </c>
      <c r="F19" s="25">
        <f t="shared" si="0"/>
        <v>1021.5</v>
      </c>
      <c r="G19" s="52">
        <f>F19/F27</f>
        <v>1.2083073347153262E-2</v>
      </c>
    </row>
    <row r="20" spans="1:8" ht="15.95" customHeight="1" x14ac:dyDescent="0.2">
      <c r="A20" s="29" t="s">
        <v>22</v>
      </c>
      <c r="B20" s="58">
        <v>584</v>
      </c>
      <c r="C20" s="58">
        <v>612</v>
      </c>
      <c r="D20" s="58">
        <v>544</v>
      </c>
      <c r="E20" s="38">
        <v>778</v>
      </c>
      <c r="F20" s="25">
        <f t="shared" si="0"/>
        <v>629.5</v>
      </c>
      <c r="G20" s="52">
        <f>F20/F27</f>
        <v>7.4462013431551427E-3</v>
      </c>
    </row>
    <row r="21" spans="1:8" ht="15.95" customHeight="1" x14ac:dyDescent="0.2">
      <c r="A21" s="29" t="s">
        <v>23</v>
      </c>
      <c r="B21" s="58">
        <v>716</v>
      </c>
      <c r="C21" s="58">
        <v>750</v>
      </c>
      <c r="D21" s="58">
        <v>781</v>
      </c>
      <c r="E21" s="38">
        <v>820</v>
      </c>
      <c r="F21" s="25">
        <f t="shared" si="0"/>
        <v>766.75</v>
      </c>
      <c r="G21" s="52">
        <f>F21/F27</f>
        <v>9.0696979823100959E-3</v>
      </c>
    </row>
    <row r="22" spans="1:8" ht="15.95" customHeight="1" x14ac:dyDescent="0.2">
      <c r="A22" s="29" t="s">
        <v>24</v>
      </c>
      <c r="B22" s="58">
        <v>661</v>
      </c>
      <c r="C22" s="58">
        <v>708</v>
      </c>
      <c r="D22" s="58">
        <v>768</v>
      </c>
      <c r="E22" s="38">
        <v>916</v>
      </c>
      <c r="F22" s="25">
        <f t="shared" si="0"/>
        <v>763.25</v>
      </c>
      <c r="G22" s="52">
        <f>F22/F27</f>
        <v>9.0282973394172558E-3</v>
      </c>
    </row>
    <row r="23" spans="1:8" ht="15.95" customHeight="1" x14ac:dyDescent="0.2">
      <c r="A23" s="29" t="s">
        <v>25</v>
      </c>
      <c r="B23" s="58">
        <v>1066</v>
      </c>
      <c r="C23" s="58">
        <v>1192</v>
      </c>
      <c r="D23" s="58">
        <v>1364</v>
      </c>
      <c r="E23" s="38">
        <v>1414</v>
      </c>
      <c r="F23" s="25">
        <f t="shared" si="0"/>
        <v>1259</v>
      </c>
      <c r="G23" s="52">
        <f>F23/F27</f>
        <v>1.4892402686310285E-2</v>
      </c>
    </row>
    <row r="24" spans="1:8" ht="25.5" customHeight="1" x14ac:dyDescent="0.2">
      <c r="A24" s="29" t="s">
        <v>26</v>
      </c>
      <c r="B24" s="58">
        <v>23214</v>
      </c>
      <c r="C24" s="58">
        <v>23560</v>
      </c>
      <c r="D24" s="58">
        <v>23990</v>
      </c>
      <c r="E24" s="38">
        <v>24396</v>
      </c>
      <c r="F24" s="25">
        <f t="shared" si="0"/>
        <v>23790</v>
      </c>
      <c r="G24" s="52">
        <f>F24/F27</f>
        <v>0.28140608412019197</v>
      </c>
    </row>
    <row r="25" spans="1:8" x14ac:dyDescent="0.2">
      <c r="A25" s="29" t="s">
        <v>27</v>
      </c>
      <c r="B25" s="59">
        <v>79</v>
      </c>
      <c r="C25" s="58">
        <v>75</v>
      </c>
      <c r="D25" s="58">
        <v>77</v>
      </c>
      <c r="E25" s="38">
        <v>79</v>
      </c>
      <c r="F25" s="25">
        <f t="shared" si="0"/>
        <v>77.5</v>
      </c>
      <c r="G25" s="52">
        <f>F25/F27</f>
        <v>9.1672852119860772E-4</v>
      </c>
    </row>
    <row r="26" spans="1:8" ht="13.5" thickBot="1" x14ac:dyDescent="0.25">
      <c r="A26" s="29" t="s">
        <v>38</v>
      </c>
      <c r="B26" s="60">
        <v>731</v>
      </c>
      <c r="C26" s="58">
        <v>736</v>
      </c>
      <c r="D26" s="58">
        <v>737</v>
      </c>
      <c r="E26" s="38">
        <v>751</v>
      </c>
      <c r="F26" s="25">
        <f t="shared" si="0"/>
        <v>738.75</v>
      </c>
      <c r="G26" s="53">
        <f>F26/F27</f>
        <v>8.7384928391673732E-3</v>
      </c>
    </row>
    <row r="27" spans="1:8" ht="17.25" customHeight="1" thickBot="1" x14ac:dyDescent="0.25">
      <c r="A27" s="30" t="s">
        <v>28</v>
      </c>
      <c r="B27" s="39">
        <f>SUM(B4:B26)</f>
        <v>72777</v>
      </c>
      <c r="C27" s="39">
        <f>SUM(C4:C26)</f>
        <v>80222</v>
      </c>
      <c r="D27" s="62">
        <f t="shared" ref="D27:E27" si="1">SUM(D4:D26)</f>
        <v>89978</v>
      </c>
      <c r="E27" s="39">
        <f t="shared" si="1"/>
        <v>95182</v>
      </c>
      <c r="F27" s="39">
        <f>SUM(F4:F26)</f>
        <v>84539.75</v>
      </c>
      <c r="G27" s="54">
        <f>F27/F27</f>
        <v>1</v>
      </c>
    </row>
    <row r="28" spans="1:8" x14ac:dyDescent="0.2">
      <c r="A28" s="13"/>
      <c r="B28" s="27"/>
      <c r="C28" s="12"/>
      <c r="D28" s="12"/>
      <c r="E28" s="12"/>
      <c r="F28" s="12"/>
      <c r="G28" s="23"/>
    </row>
    <row r="29" spans="1:8" ht="14.25" x14ac:dyDescent="0.2">
      <c r="A29" s="8"/>
      <c r="B29" s="27"/>
      <c r="C29" s="27"/>
      <c r="D29" s="27"/>
      <c r="E29" s="27"/>
      <c r="F29" s="27"/>
      <c r="G29" s="27"/>
    </row>
    <row r="30" spans="1:8" ht="14.25" customHeight="1" x14ac:dyDescent="0.2">
      <c r="A30" s="8" t="s">
        <v>35</v>
      </c>
      <c r="B30" s="11"/>
      <c r="C30" s="27"/>
      <c r="D30" s="27"/>
      <c r="E30" s="27"/>
      <c r="F30" s="27"/>
      <c r="G30" s="27"/>
    </row>
    <row r="31" spans="1:8" ht="13.5" customHeight="1" x14ac:dyDescent="0.2">
      <c r="A31" s="11" t="s">
        <v>45</v>
      </c>
      <c r="B31" s="28"/>
      <c r="D31" s="11" t="s">
        <v>39</v>
      </c>
      <c r="H31" s="9"/>
    </row>
    <row r="32" spans="1:8" s="11" customFormat="1" ht="26.25" customHeight="1" x14ac:dyDescent="0.2">
      <c r="A32" s="65" t="s">
        <v>49</v>
      </c>
      <c r="B32" s="65"/>
      <c r="C32" s="65"/>
      <c r="D32" s="65"/>
      <c r="E32" s="65"/>
      <c r="F32" s="65"/>
      <c r="G32" s="65"/>
      <c r="H32" s="9"/>
    </row>
    <row r="34" spans="1:8" x14ac:dyDescent="0.2">
      <c r="A34" s="2" t="s">
        <v>1</v>
      </c>
    </row>
    <row r="35" spans="1:8" x14ac:dyDescent="0.2">
      <c r="H35" s="3"/>
    </row>
    <row r="36" spans="1:8" x14ac:dyDescent="0.2">
      <c r="A36" s="10">
        <v>45050</v>
      </c>
      <c r="F36" s="63" t="s">
        <v>3</v>
      </c>
      <c r="G36" s="63"/>
    </row>
    <row r="37" spans="1:8" x14ac:dyDescent="0.2">
      <c r="A37" s="5"/>
    </row>
  </sheetData>
  <mergeCells count="3">
    <mergeCell ref="F36:G36"/>
    <mergeCell ref="A1:G1"/>
    <mergeCell ref="A32:G32"/>
  </mergeCells>
  <phoneticPr fontId="8" type="noConversion"/>
  <pageMargins left="0.15748031496062992" right="0.15748031496062992" top="0.39370078740157483" bottom="0.19685039370078741" header="0.51181102362204722" footer="0.28000000000000003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6"/>
  <sheetViews>
    <sheetView view="pageBreakPreview" zoomScale="60" zoomScaleNormal="80" workbookViewId="0">
      <selection activeCell="A33" sqref="A33"/>
    </sheetView>
  </sheetViews>
  <sheetFormatPr defaultRowHeight="12.75" x14ac:dyDescent="0.2"/>
  <cols>
    <col min="1" max="1" width="61.140625" customWidth="1"/>
    <col min="2" max="2" width="13.140625" bestFit="1" customWidth="1"/>
    <col min="3" max="4" width="11.85546875" customWidth="1"/>
    <col min="5" max="5" width="13.140625" bestFit="1" customWidth="1"/>
    <col min="6" max="6" width="15" customWidth="1"/>
    <col min="7" max="7" width="18.140625" customWidth="1"/>
  </cols>
  <sheetData>
    <row r="1" spans="1:7" ht="12.75" customHeight="1" x14ac:dyDescent="0.2">
      <c r="A1" s="64" t="s">
        <v>47</v>
      </c>
      <c r="B1" s="64"/>
      <c r="C1" s="64"/>
      <c r="D1" s="64"/>
      <c r="E1" s="64"/>
      <c r="F1" s="64"/>
      <c r="G1" s="64"/>
    </row>
    <row r="2" spans="1:7" ht="13.5" thickBot="1" x14ac:dyDescent="0.25"/>
    <row r="3" spans="1:7" ht="15.95" customHeight="1" x14ac:dyDescent="0.2">
      <c r="A3" s="14" t="s">
        <v>0</v>
      </c>
      <c r="B3" s="40" t="s">
        <v>31</v>
      </c>
      <c r="C3" s="41" t="s">
        <v>32</v>
      </c>
      <c r="D3" s="41" t="s">
        <v>33</v>
      </c>
      <c r="E3" s="41" t="s">
        <v>34</v>
      </c>
      <c r="F3" s="55" t="s">
        <v>36</v>
      </c>
      <c r="G3" s="50" t="s">
        <v>5</v>
      </c>
    </row>
    <row r="4" spans="1:7" ht="15.95" customHeight="1" x14ac:dyDescent="0.2">
      <c r="A4" s="16" t="s">
        <v>8</v>
      </c>
      <c r="B4" s="42">
        <v>727</v>
      </c>
      <c r="C4" s="42">
        <v>727</v>
      </c>
      <c r="D4" s="42">
        <v>692</v>
      </c>
      <c r="E4" s="43">
        <v>666</v>
      </c>
      <c r="F4" s="25">
        <f>AVERAGE(B4:E4)</f>
        <v>703</v>
      </c>
      <c r="G4" s="51">
        <f>F4/F27</f>
        <v>7.9268430191913042E-3</v>
      </c>
    </row>
    <row r="5" spans="1:7" ht="15.95" customHeight="1" x14ac:dyDescent="0.2">
      <c r="A5" s="16" t="s">
        <v>9</v>
      </c>
      <c r="B5" s="44">
        <v>98</v>
      </c>
      <c r="C5" s="44">
        <v>91</v>
      </c>
      <c r="D5" s="44">
        <v>89</v>
      </c>
      <c r="E5" s="43">
        <v>94</v>
      </c>
      <c r="F5" s="25">
        <f t="shared" ref="F5:F26" si="0">AVERAGE(B5:E5)</f>
        <v>93</v>
      </c>
      <c r="G5" s="52">
        <f>F5/F27</f>
        <v>1.0486435288546106E-3</v>
      </c>
    </row>
    <row r="6" spans="1:7" ht="15.95" customHeight="1" x14ac:dyDescent="0.2">
      <c r="A6" s="16" t="s">
        <v>10</v>
      </c>
      <c r="B6" s="44">
        <v>7931</v>
      </c>
      <c r="C6" s="44">
        <v>7951</v>
      </c>
      <c r="D6" s="44">
        <v>7544</v>
      </c>
      <c r="E6" s="45">
        <v>7752</v>
      </c>
      <c r="F6" s="25">
        <f t="shared" si="0"/>
        <v>7794.5</v>
      </c>
      <c r="G6" s="52">
        <f>F6/F27</f>
        <v>8.7888731028572711E-2</v>
      </c>
    </row>
    <row r="7" spans="1:7" ht="15.95" customHeight="1" x14ac:dyDescent="0.2">
      <c r="A7" s="16" t="s">
        <v>11</v>
      </c>
      <c r="B7" s="44">
        <v>89</v>
      </c>
      <c r="C7" s="44">
        <v>88</v>
      </c>
      <c r="D7" s="44">
        <v>75</v>
      </c>
      <c r="E7" s="25">
        <v>81</v>
      </c>
      <c r="F7" s="25">
        <f t="shared" si="0"/>
        <v>83.25</v>
      </c>
      <c r="G7" s="52">
        <f>F7/F27</f>
        <v>9.3870509437791756E-4</v>
      </c>
    </row>
    <row r="8" spans="1:7" ht="15.95" customHeight="1" x14ac:dyDescent="0.2">
      <c r="A8" s="16" t="s">
        <v>12</v>
      </c>
      <c r="B8" s="44">
        <v>257</v>
      </c>
      <c r="C8" s="44">
        <v>267</v>
      </c>
      <c r="D8" s="44">
        <v>274</v>
      </c>
      <c r="E8" s="25">
        <v>261</v>
      </c>
      <c r="F8" s="25">
        <f t="shared" si="0"/>
        <v>264.75</v>
      </c>
      <c r="G8" s="52">
        <f>F8/F27</f>
        <v>2.9852513361748188E-3</v>
      </c>
    </row>
    <row r="9" spans="1:7" ht="15.95" customHeight="1" x14ac:dyDescent="0.2">
      <c r="A9" s="16" t="s">
        <v>13</v>
      </c>
      <c r="B9" s="44">
        <v>10399</v>
      </c>
      <c r="C9" s="44">
        <v>10240</v>
      </c>
      <c r="D9" s="44">
        <v>10122</v>
      </c>
      <c r="E9" s="45">
        <v>10000</v>
      </c>
      <c r="F9" s="25">
        <f t="shared" si="0"/>
        <v>10190.25</v>
      </c>
      <c r="G9" s="52">
        <f>F9/F27</f>
        <v>0.11490257763344834</v>
      </c>
    </row>
    <row r="10" spans="1:7" ht="15.95" customHeight="1" x14ac:dyDescent="0.2">
      <c r="A10" s="16" t="s">
        <v>14</v>
      </c>
      <c r="B10" s="44">
        <v>14370</v>
      </c>
      <c r="C10" s="44">
        <v>14459</v>
      </c>
      <c r="D10" s="44">
        <v>14419</v>
      </c>
      <c r="E10" s="45">
        <v>14498</v>
      </c>
      <c r="F10" s="25">
        <f t="shared" si="0"/>
        <v>14436.5</v>
      </c>
      <c r="G10" s="52">
        <f>F10/F27</f>
        <v>0.16278217531515685</v>
      </c>
    </row>
    <row r="11" spans="1:7" ht="15.95" customHeight="1" x14ac:dyDescent="0.2">
      <c r="A11" s="16" t="s">
        <v>15</v>
      </c>
      <c r="B11" s="44">
        <v>3860</v>
      </c>
      <c r="C11" s="44">
        <v>4493</v>
      </c>
      <c r="D11" s="44">
        <v>4550</v>
      </c>
      <c r="E11" s="25">
        <v>4399</v>
      </c>
      <c r="F11" s="25">
        <f t="shared" si="0"/>
        <v>4325.5</v>
      </c>
      <c r="G11" s="52">
        <f>F11/F27</f>
        <v>4.8773199828608803E-2</v>
      </c>
    </row>
    <row r="12" spans="1:7" ht="15.95" customHeight="1" x14ac:dyDescent="0.2">
      <c r="A12" s="16" t="s">
        <v>29</v>
      </c>
      <c r="B12" s="44">
        <v>6270</v>
      </c>
      <c r="C12" s="44">
        <v>9814</v>
      </c>
      <c r="D12" s="44">
        <v>11649</v>
      </c>
      <c r="E12" s="25">
        <v>10039</v>
      </c>
      <c r="F12" s="25">
        <f t="shared" si="0"/>
        <v>9443</v>
      </c>
      <c r="G12" s="52">
        <f>F12/F27</f>
        <v>0.1064767832577859</v>
      </c>
    </row>
    <row r="13" spans="1:7" ht="15.95" customHeight="1" x14ac:dyDescent="0.2">
      <c r="A13" s="16" t="s">
        <v>30</v>
      </c>
      <c r="B13" s="44">
        <v>9068</v>
      </c>
      <c r="C13" s="44">
        <v>9998</v>
      </c>
      <c r="D13" s="44">
        <v>10931</v>
      </c>
      <c r="E13" s="45">
        <v>10321</v>
      </c>
      <c r="F13" s="25">
        <f t="shared" si="0"/>
        <v>10079.5</v>
      </c>
      <c r="G13" s="52">
        <f>F13/F27</f>
        <v>0.1136537897751618</v>
      </c>
    </row>
    <row r="14" spans="1:7" ht="15.95" customHeight="1" x14ac:dyDescent="0.2">
      <c r="A14" s="16" t="s">
        <v>16</v>
      </c>
      <c r="B14" s="44">
        <v>3434</v>
      </c>
      <c r="C14" s="44">
        <v>3558</v>
      </c>
      <c r="D14" s="44">
        <v>3639</v>
      </c>
      <c r="E14" s="25">
        <v>3784</v>
      </c>
      <c r="F14" s="25">
        <f t="shared" si="0"/>
        <v>3603.75</v>
      </c>
      <c r="G14" s="52">
        <f>F14/F27</f>
        <v>4.0634936743116162E-2</v>
      </c>
    </row>
    <row r="15" spans="1:7" ht="15.95" customHeight="1" x14ac:dyDescent="0.2">
      <c r="A15" s="16" t="s">
        <v>17</v>
      </c>
      <c r="B15" s="44">
        <v>2644</v>
      </c>
      <c r="C15" s="44">
        <v>2600</v>
      </c>
      <c r="D15" s="44">
        <v>2540</v>
      </c>
      <c r="E15" s="25">
        <v>2561</v>
      </c>
      <c r="F15" s="25">
        <f t="shared" si="0"/>
        <v>2586.25</v>
      </c>
      <c r="G15" s="52">
        <f>F15/F27</f>
        <v>2.916187447849717E-2</v>
      </c>
    </row>
    <row r="16" spans="1:7" ht="15.95" customHeight="1" x14ac:dyDescent="0.2">
      <c r="A16" s="16" t="s">
        <v>18</v>
      </c>
      <c r="B16" s="44">
        <v>922</v>
      </c>
      <c r="C16" s="44">
        <v>937</v>
      </c>
      <c r="D16" s="44">
        <v>1013</v>
      </c>
      <c r="E16" s="25">
        <v>1022</v>
      </c>
      <c r="F16" s="25">
        <f t="shared" si="0"/>
        <v>973.5</v>
      </c>
      <c r="G16" s="52">
        <f>F16/F27</f>
        <v>1.0976929842365198E-2</v>
      </c>
    </row>
    <row r="17" spans="1:8" ht="15.95" customHeight="1" x14ac:dyDescent="0.2">
      <c r="A17" s="16" t="s">
        <v>19</v>
      </c>
      <c r="B17" s="44">
        <v>6712</v>
      </c>
      <c r="C17" s="44">
        <v>6942</v>
      </c>
      <c r="D17" s="44">
        <v>7187</v>
      </c>
      <c r="E17" s="25">
        <v>7206</v>
      </c>
      <c r="F17" s="25">
        <f t="shared" si="0"/>
        <v>7011.75</v>
      </c>
      <c r="G17" s="52">
        <f>F17/F27</f>
        <v>7.9062647994046414E-2</v>
      </c>
    </row>
    <row r="18" spans="1:8" ht="15.95" customHeight="1" x14ac:dyDescent="0.2">
      <c r="A18" s="16" t="s">
        <v>20</v>
      </c>
      <c r="B18" s="44">
        <v>4339</v>
      </c>
      <c r="C18" s="44">
        <v>4635</v>
      </c>
      <c r="D18" s="44">
        <v>4814</v>
      </c>
      <c r="E18" s="25">
        <v>4793</v>
      </c>
      <c r="F18" s="25">
        <f t="shared" si="0"/>
        <v>4645.25</v>
      </c>
      <c r="G18" s="52">
        <f>F18/F27</f>
        <v>5.2378616692600861E-2</v>
      </c>
    </row>
    <row r="19" spans="1:8" ht="15.95" customHeight="1" x14ac:dyDescent="0.2">
      <c r="A19" s="16" t="s">
        <v>21</v>
      </c>
      <c r="B19" s="44">
        <v>2128</v>
      </c>
      <c r="C19" s="44">
        <v>2170</v>
      </c>
      <c r="D19" s="44">
        <v>2180</v>
      </c>
      <c r="E19" s="25">
        <v>2249</v>
      </c>
      <c r="F19" s="25">
        <f t="shared" si="0"/>
        <v>2181.75</v>
      </c>
      <c r="G19" s="52">
        <f>F19/F27</f>
        <v>2.4600838914823085E-2</v>
      </c>
    </row>
    <row r="20" spans="1:8" ht="15.95" customHeight="1" x14ac:dyDescent="0.2">
      <c r="A20" s="16" t="s">
        <v>22</v>
      </c>
      <c r="B20" s="44">
        <v>2486</v>
      </c>
      <c r="C20" s="44">
        <v>2481</v>
      </c>
      <c r="D20" s="44">
        <v>1993</v>
      </c>
      <c r="E20" s="25">
        <v>2467</v>
      </c>
      <c r="F20" s="25">
        <f t="shared" si="0"/>
        <v>2356.75</v>
      </c>
      <c r="G20" s="52">
        <f>F20/F27</f>
        <v>2.6574092866968855E-2</v>
      </c>
    </row>
    <row r="21" spans="1:8" ht="15.95" customHeight="1" x14ac:dyDescent="0.2">
      <c r="A21" s="16" t="s">
        <v>23</v>
      </c>
      <c r="B21" s="44">
        <v>2516</v>
      </c>
      <c r="C21" s="44">
        <v>2565</v>
      </c>
      <c r="D21" s="44">
        <v>2590</v>
      </c>
      <c r="E21" s="25">
        <v>2658</v>
      </c>
      <c r="F21" s="25">
        <f t="shared" si="0"/>
        <v>2582.25</v>
      </c>
      <c r="G21" s="52">
        <f>F21/F27</f>
        <v>2.9116771531019551E-2</v>
      </c>
    </row>
    <row r="22" spans="1:8" ht="15.95" customHeight="1" x14ac:dyDescent="0.2">
      <c r="A22" s="16" t="s">
        <v>24</v>
      </c>
      <c r="B22" s="44">
        <v>1976</v>
      </c>
      <c r="C22" s="44">
        <v>2033</v>
      </c>
      <c r="D22" s="44">
        <v>2058</v>
      </c>
      <c r="E22" s="25">
        <v>2184</v>
      </c>
      <c r="F22" s="25">
        <f t="shared" si="0"/>
        <v>2062.75</v>
      </c>
      <c r="G22" s="52">
        <f>F22/F27</f>
        <v>2.325902622736396E-2</v>
      </c>
    </row>
    <row r="23" spans="1:8" ht="15.95" customHeight="1" x14ac:dyDescent="0.2">
      <c r="A23" s="16" t="s">
        <v>25</v>
      </c>
      <c r="B23" s="44">
        <v>1931</v>
      </c>
      <c r="C23" s="44">
        <v>2101</v>
      </c>
      <c r="D23" s="44">
        <v>2218</v>
      </c>
      <c r="E23" s="25">
        <v>2275</v>
      </c>
      <c r="F23" s="25">
        <f t="shared" si="0"/>
        <v>2131.25</v>
      </c>
      <c r="G23" s="52">
        <f>F23/F27</f>
        <v>2.4031414202918162E-2</v>
      </c>
    </row>
    <row r="24" spans="1:8" ht="25.5" customHeight="1" x14ac:dyDescent="0.2">
      <c r="A24" s="16" t="s">
        <v>26</v>
      </c>
      <c r="B24" s="44">
        <v>361</v>
      </c>
      <c r="C24" s="44">
        <v>353</v>
      </c>
      <c r="D24" s="44">
        <v>342</v>
      </c>
      <c r="E24" s="45">
        <v>340</v>
      </c>
      <c r="F24" s="25">
        <f t="shared" si="0"/>
        <v>349</v>
      </c>
      <c r="G24" s="52">
        <f>F24/F27</f>
        <v>3.9352321674221407E-3</v>
      </c>
    </row>
    <row r="25" spans="1:8" ht="14.25" customHeight="1" x14ac:dyDescent="0.2">
      <c r="A25" s="17" t="s">
        <v>27</v>
      </c>
      <c r="B25" s="44">
        <v>82</v>
      </c>
      <c r="C25" s="44">
        <v>85</v>
      </c>
      <c r="D25" s="44">
        <v>84</v>
      </c>
      <c r="E25" s="45">
        <v>87</v>
      </c>
      <c r="F25" s="25">
        <f t="shared" si="0"/>
        <v>84.5</v>
      </c>
      <c r="G25" s="52">
        <f>F25/F27</f>
        <v>9.5279976546467314E-4</v>
      </c>
    </row>
    <row r="26" spans="1:8" ht="14.25" customHeight="1" thickBot="1" x14ac:dyDescent="0.25">
      <c r="A26" s="16" t="s">
        <v>38</v>
      </c>
      <c r="B26" s="44">
        <v>688</v>
      </c>
      <c r="C26" s="44">
        <v>696</v>
      </c>
      <c r="D26" s="44">
        <v>717</v>
      </c>
      <c r="E26" s="45">
        <v>715</v>
      </c>
      <c r="F26" s="25">
        <f t="shared" si="0"/>
        <v>704</v>
      </c>
      <c r="G26" s="53">
        <f>F26/F27</f>
        <v>7.938118756060708E-3</v>
      </c>
    </row>
    <row r="27" spans="1:8" ht="15.75" customHeight="1" thickBot="1" x14ac:dyDescent="0.25">
      <c r="A27" s="15" t="s">
        <v>28</v>
      </c>
      <c r="B27" s="46">
        <f>SUM(B4:B26)</f>
        <v>83288</v>
      </c>
      <c r="C27" s="46">
        <f t="shared" ref="C27:F27" si="1">SUM(C4:C26)</f>
        <v>89284</v>
      </c>
      <c r="D27" s="46">
        <f>SUM(D4:D26)</f>
        <v>91720</v>
      </c>
      <c r="E27" s="57">
        <f t="shared" si="1"/>
        <v>90452</v>
      </c>
      <c r="F27" s="46">
        <f t="shared" si="1"/>
        <v>88686</v>
      </c>
      <c r="G27" s="54">
        <f>F27/F27</f>
        <v>1</v>
      </c>
    </row>
    <row r="28" spans="1:8" ht="15.75" customHeight="1" x14ac:dyDescent="0.2">
      <c r="A28" s="32"/>
      <c r="B28" s="33"/>
      <c r="C28" s="33"/>
      <c r="D28" s="33"/>
      <c r="E28" s="33"/>
      <c r="F28" s="33"/>
      <c r="G28" s="34"/>
    </row>
    <row r="29" spans="1:8" x14ac:dyDescent="0.2">
      <c r="A29" s="31"/>
      <c r="B29" s="18"/>
      <c r="G29" s="24"/>
    </row>
    <row r="30" spans="1:8" ht="12.75" customHeight="1" x14ac:dyDescent="0.2">
      <c r="A30" s="67" t="s">
        <v>37</v>
      </c>
      <c r="B30" s="67"/>
      <c r="C30" s="67"/>
      <c r="D30" s="67"/>
      <c r="E30" s="67"/>
      <c r="F30" s="67"/>
      <c r="G30" s="67"/>
    </row>
    <row r="31" spans="1:8" x14ac:dyDescent="0.2">
      <c r="A31" s="7"/>
    </row>
    <row r="32" spans="1:8" s="11" customFormat="1" ht="26.25" customHeight="1" x14ac:dyDescent="0.2">
      <c r="A32" s="67" t="s">
        <v>50</v>
      </c>
      <c r="B32" s="67"/>
      <c r="C32" s="67"/>
      <c r="D32" s="67"/>
      <c r="E32" s="67"/>
      <c r="F32" s="67"/>
      <c r="G32" s="67"/>
      <c r="H32" s="9"/>
    </row>
    <row r="33" spans="1:7" x14ac:dyDescent="0.2">
      <c r="A33" s="2" t="s">
        <v>1</v>
      </c>
    </row>
    <row r="35" spans="1:7" x14ac:dyDescent="0.2">
      <c r="E35" s="66" t="s">
        <v>2</v>
      </c>
      <c r="F35" s="66"/>
      <c r="G35" s="66"/>
    </row>
    <row r="36" spans="1:7" x14ac:dyDescent="0.2">
      <c r="A36" s="10">
        <f>aliens!A36</f>
        <v>45050</v>
      </c>
      <c r="E36" s="63" t="s">
        <v>3</v>
      </c>
      <c r="F36" s="63"/>
      <c r="G36" s="63"/>
    </row>
  </sheetData>
  <mergeCells count="5">
    <mergeCell ref="E36:G36"/>
    <mergeCell ref="E35:G35"/>
    <mergeCell ref="A1:G1"/>
    <mergeCell ref="A30:G30"/>
    <mergeCell ref="A32:G32"/>
  </mergeCells>
  <phoneticPr fontId="8" type="noConversion"/>
  <pageMargins left="0.15748031496062992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32"/>
  <sheetViews>
    <sheetView view="pageBreakPreview" zoomScale="60" zoomScaleNormal="75" workbookViewId="0">
      <selection activeCell="F49" sqref="F49"/>
    </sheetView>
  </sheetViews>
  <sheetFormatPr defaultRowHeight="12.75" x14ac:dyDescent="0.2"/>
  <cols>
    <col min="1" max="1" width="12.5703125" customWidth="1"/>
  </cols>
  <sheetData>
    <row r="1" spans="1:2" x14ac:dyDescent="0.2">
      <c r="A1" s="6">
        <f>aliens!F27</f>
        <v>84539.75</v>
      </c>
      <c r="B1" t="s">
        <v>6</v>
      </c>
    </row>
    <row r="2" spans="1:2" x14ac:dyDescent="0.2">
      <c r="A2" s="6">
        <f>europeans!F27</f>
        <v>88686</v>
      </c>
      <c r="B2" t="s">
        <v>7</v>
      </c>
    </row>
    <row r="31" spans="1:1" ht="14.25" x14ac:dyDescent="0.2">
      <c r="A31" s="22"/>
    </row>
    <row r="32" spans="1:1" ht="14.25" x14ac:dyDescent="0.2">
      <c r="A32" s="22"/>
    </row>
  </sheetData>
  <phoneticPr fontId="8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8"/>
  <sheetViews>
    <sheetView tabSelected="1" zoomScale="90" zoomScaleNormal="90" zoomScaleSheetLayoutView="90" workbookViewId="0">
      <selection activeCell="Q8" sqref="Q8"/>
    </sheetView>
  </sheetViews>
  <sheetFormatPr defaultRowHeight="12.75" x14ac:dyDescent="0.2"/>
  <cols>
    <col min="1" max="1" width="61.42578125" customWidth="1"/>
    <col min="2" max="2" width="12.7109375" customWidth="1"/>
    <col min="3" max="4" width="12.5703125" customWidth="1"/>
    <col min="5" max="5" width="12.7109375" customWidth="1"/>
    <col min="6" max="6" width="14.5703125" customWidth="1"/>
    <col min="7" max="7" width="18.28515625" customWidth="1"/>
    <col min="8" max="9" width="9.140625" customWidth="1"/>
    <col min="16" max="16" width="11.85546875" customWidth="1"/>
  </cols>
  <sheetData>
    <row r="1" spans="1:9" ht="12.75" customHeight="1" x14ac:dyDescent="0.2">
      <c r="A1" s="64" t="s">
        <v>48</v>
      </c>
      <c r="B1" s="64"/>
      <c r="C1" s="64"/>
      <c r="D1" s="64"/>
      <c r="E1" s="64"/>
      <c r="F1" s="64"/>
      <c r="G1" s="64"/>
    </row>
    <row r="2" spans="1:9" ht="13.5" thickBot="1" x14ac:dyDescent="0.25"/>
    <row r="3" spans="1:9" ht="15.95" customHeight="1" x14ac:dyDescent="0.2">
      <c r="A3" s="21" t="s">
        <v>0</v>
      </c>
      <c r="B3" s="40" t="s">
        <v>31</v>
      </c>
      <c r="C3" s="41" t="s">
        <v>32</v>
      </c>
      <c r="D3" s="41" t="s">
        <v>33</v>
      </c>
      <c r="E3" s="47" t="s">
        <v>34</v>
      </c>
      <c r="F3" s="56" t="s">
        <v>40</v>
      </c>
      <c r="G3" s="50" t="s">
        <v>5</v>
      </c>
    </row>
    <row r="4" spans="1:9" ht="15.95" customHeight="1" x14ac:dyDescent="0.2">
      <c r="A4" s="16" t="s">
        <v>8</v>
      </c>
      <c r="B4" s="48">
        <f>SUM(aliens!B4,europeans!B4)</f>
        <v>5545</v>
      </c>
      <c r="C4" s="48">
        <f>SUM(aliens!C4,europeans!C4)</f>
        <v>5797</v>
      </c>
      <c r="D4" s="48">
        <f>SUM(aliens!D4,europeans!D4)</f>
        <v>5740</v>
      </c>
      <c r="E4" s="48">
        <f>SUM(aliens!E4,europeans!E4)</f>
        <v>5730</v>
      </c>
      <c r="F4" s="25">
        <f>AVERAGE(B4:E4)</f>
        <v>5703</v>
      </c>
      <c r="G4" s="51">
        <f>F4/F27</f>
        <v>3.2922357097602405E-2</v>
      </c>
    </row>
    <row r="5" spans="1:9" ht="15.95" customHeight="1" x14ac:dyDescent="0.2">
      <c r="A5" s="16" t="s">
        <v>9</v>
      </c>
      <c r="B5" s="48">
        <f>SUM(aliens!B5,europeans!B5)</f>
        <v>192</v>
      </c>
      <c r="C5" s="48">
        <f>SUM(aliens!C5,europeans!C5)</f>
        <v>186</v>
      </c>
      <c r="D5" s="48">
        <f>SUM(aliens!D5,europeans!D5)</f>
        <v>188</v>
      </c>
      <c r="E5" s="48">
        <f>SUM(aliens!E5,europeans!E5)</f>
        <v>188</v>
      </c>
      <c r="F5" s="25">
        <f t="shared" ref="F5:F26" si="0">AVERAGE(B5:E5)</f>
        <v>188.5</v>
      </c>
      <c r="G5" s="52">
        <f>F5/F27</f>
        <v>1.0881754011744789E-3</v>
      </c>
    </row>
    <row r="6" spans="1:9" ht="15.95" customHeight="1" x14ac:dyDescent="0.2">
      <c r="A6" s="16" t="s">
        <v>10</v>
      </c>
      <c r="B6" s="48">
        <f>SUM(aliens!B6,europeans!B6)</f>
        <v>11776</v>
      </c>
      <c r="C6" s="48">
        <f>SUM(aliens!C6,europeans!C6)</f>
        <v>12059</v>
      </c>
      <c r="D6" s="48">
        <f>SUM(aliens!D6,europeans!D6)</f>
        <v>11994</v>
      </c>
      <c r="E6" s="48">
        <f>SUM(aliens!E6,europeans!E6)</f>
        <v>12479</v>
      </c>
      <c r="F6" s="25">
        <f t="shared" si="0"/>
        <v>12077</v>
      </c>
      <c r="G6" s="52">
        <f>F6/F27</f>
        <v>6.9718272254557997E-2</v>
      </c>
    </row>
    <row r="7" spans="1:9" ht="15.95" customHeight="1" x14ac:dyDescent="0.2">
      <c r="A7" s="16" t="s">
        <v>11</v>
      </c>
      <c r="B7" s="48">
        <f>SUM(aliens!B7,europeans!B7)</f>
        <v>104</v>
      </c>
      <c r="C7" s="48">
        <f>SUM(aliens!C7,europeans!C7)</f>
        <v>108</v>
      </c>
      <c r="D7" s="48">
        <f>SUM(aliens!D7,europeans!D7)</f>
        <v>97</v>
      </c>
      <c r="E7" s="48">
        <f>SUM(aliens!E7,europeans!E7)</f>
        <v>97</v>
      </c>
      <c r="F7" s="25">
        <f t="shared" si="0"/>
        <v>101.5</v>
      </c>
      <c r="G7" s="52">
        <f>F7/F27</f>
        <v>5.8594060063241172E-4</v>
      </c>
    </row>
    <row r="8" spans="1:9" ht="26.25" customHeight="1" x14ac:dyDescent="0.2">
      <c r="A8" s="16" t="s">
        <v>12</v>
      </c>
      <c r="B8" s="48">
        <f>SUM(aliens!B8,europeans!B8)</f>
        <v>580</v>
      </c>
      <c r="C8" s="48">
        <f>SUM(aliens!C8,europeans!C8)</f>
        <v>577</v>
      </c>
      <c r="D8" s="48">
        <f>SUM(aliens!D8,europeans!D8)</f>
        <v>644</v>
      </c>
      <c r="E8" s="48">
        <f>SUM(aliens!E8,europeans!E8)</f>
        <v>641</v>
      </c>
      <c r="F8" s="25">
        <f t="shared" si="0"/>
        <v>610.5</v>
      </c>
      <c r="G8" s="52">
        <f>F8/F27</f>
        <v>3.5243028244934718E-3</v>
      </c>
    </row>
    <row r="9" spans="1:9" ht="15.95" customHeight="1" x14ac:dyDescent="0.2">
      <c r="A9" s="16" t="s">
        <v>13</v>
      </c>
      <c r="B9" s="48">
        <f>SUM(aliens!B9,europeans!B9)</f>
        <v>16994</v>
      </c>
      <c r="C9" s="48">
        <f>SUM(aliens!C9,europeans!C9)</f>
        <v>17341</v>
      </c>
      <c r="D9" s="48">
        <f>SUM(aliens!D9,europeans!D9)</f>
        <v>17745</v>
      </c>
      <c r="E9" s="48">
        <f>SUM(aliens!E9,europeans!E9)</f>
        <v>18273</v>
      </c>
      <c r="F9" s="25">
        <f t="shared" si="0"/>
        <v>17588.25</v>
      </c>
      <c r="G9" s="52">
        <f>F9/F27</f>
        <v>0.10153369230613808</v>
      </c>
    </row>
    <row r="10" spans="1:9" ht="15.95" customHeight="1" x14ac:dyDescent="0.2">
      <c r="A10" s="16" t="s">
        <v>14</v>
      </c>
      <c r="B10" s="48">
        <f>SUM(aliens!B10,europeans!B10)</f>
        <v>20512</v>
      </c>
      <c r="C10" s="48">
        <f>SUM(aliens!C10,europeans!C10)</f>
        <v>21166</v>
      </c>
      <c r="D10" s="48">
        <f>SUM(aliens!D10,europeans!D10)</f>
        <v>21968</v>
      </c>
      <c r="E10" s="48">
        <f>SUM(aliens!E10,europeans!E10)</f>
        <v>22330</v>
      </c>
      <c r="F10" s="25">
        <f t="shared" si="0"/>
        <v>21494</v>
      </c>
      <c r="G10" s="52">
        <f>F10/F27</f>
        <v>0.12408085980288727</v>
      </c>
    </row>
    <row r="11" spans="1:9" ht="15.95" customHeight="1" x14ac:dyDescent="0.2">
      <c r="A11" s="16" t="s">
        <v>15</v>
      </c>
      <c r="B11" s="48">
        <f>SUM(aliens!B11,europeans!B11)</f>
        <v>6532</v>
      </c>
      <c r="C11" s="48">
        <f>SUM(aliens!C11,europeans!C11)</f>
        <v>7969</v>
      </c>
      <c r="D11" s="48">
        <f>SUM(aliens!D11,europeans!D11)</f>
        <v>8574</v>
      </c>
      <c r="E11" s="48">
        <f>SUM(aliens!E11,europeans!E11)</f>
        <v>8360</v>
      </c>
      <c r="F11" s="25">
        <f t="shared" si="0"/>
        <v>7858.75</v>
      </c>
      <c r="G11" s="52">
        <f>F11/F27</f>
        <v>4.5367100445516902E-2</v>
      </c>
    </row>
    <row r="12" spans="1:9" ht="15.95" customHeight="1" x14ac:dyDescent="0.2">
      <c r="A12" s="16" t="s">
        <v>29</v>
      </c>
      <c r="B12" s="48">
        <f>SUM(aliens!B12,europeans!B12)</f>
        <v>8001</v>
      </c>
      <c r="C12" s="48">
        <f>SUM(aliens!C12,europeans!C12)</f>
        <v>12644</v>
      </c>
      <c r="D12" s="48">
        <f>SUM(aliens!D12,europeans!D12)</f>
        <v>16020</v>
      </c>
      <c r="E12" s="48">
        <f>SUM(aliens!E12,europeans!E12)</f>
        <v>14753</v>
      </c>
      <c r="F12" s="25">
        <f t="shared" si="0"/>
        <v>12854.5</v>
      </c>
      <c r="G12" s="52">
        <f>F12/F27</f>
        <v>7.4206634983540271E-2</v>
      </c>
      <c r="I12" t="s">
        <v>42</v>
      </c>
    </row>
    <row r="13" spans="1:9" ht="14.25" customHeight="1" x14ac:dyDescent="0.2">
      <c r="A13" s="16" t="s">
        <v>30</v>
      </c>
      <c r="B13" s="48">
        <f>SUM(aliens!B13,europeans!B13)</f>
        <v>15341</v>
      </c>
      <c r="C13" s="48">
        <f>SUM(aliens!C13,europeans!C13)</f>
        <v>17308</v>
      </c>
      <c r="D13" s="48">
        <f>SUM(aliens!D13,europeans!D13)</f>
        <v>20068</v>
      </c>
      <c r="E13" s="48">
        <f>SUM(aliens!E13,europeans!E13)</f>
        <v>19861</v>
      </c>
      <c r="F13" s="25">
        <f t="shared" si="0"/>
        <v>18144.5</v>
      </c>
      <c r="G13" s="52">
        <f>F13/F27</f>
        <v>0.10474481998201768</v>
      </c>
    </row>
    <row r="14" spans="1:9" ht="15.95" customHeight="1" x14ac:dyDescent="0.2">
      <c r="A14" s="16" t="s">
        <v>16</v>
      </c>
      <c r="B14" s="48">
        <f>SUM(aliens!B14,europeans!B14)</f>
        <v>6701</v>
      </c>
      <c r="C14" s="48">
        <f>SUM(aliens!C14,europeans!C14)</f>
        <v>8008</v>
      </c>
      <c r="D14" s="48">
        <f>SUM(aliens!D14,europeans!D14)</f>
        <v>9737</v>
      </c>
      <c r="E14" s="48">
        <f>SUM(aliens!E14,europeans!E14)</f>
        <v>11129</v>
      </c>
      <c r="F14" s="25">
        <f t="shared" si="0"/>
        <v>8893.75</v>
      </c>
      <c r="G14" s="52">
        <f>F14/F27</f>
        <v>5.1341962727827706E-2</v>
      </c>
    </row>
    <row r="15" spans="1:9" ht="15.95" customHeight="1" x14ac:dyDescent="0.2">
      <c r="A15" s="16" t="s">
        <v>17</v>
      </c>
      <c r="B15" s="48">
        <f>SUM(aliens!B15,europeans!B15)</f>
        <v>5213</v>
      </c>
      <c r="C15" s="48">
        <f>SUM(aliens!C15,europeans!C15)</f>
        <v>5475</v>
      </c>
      <c r="D15" s="48">
        <f>SUM(aliens!D15,europeans!D15)</f>
        <v>5668</v>
      </c>
      <c r="E15" s="48">
        <f>SUM(aliens!E15,europeans!E15)</f>
        <v>6096</v>
      </c>
      <c r="F15" s="25">
        <f t="shared" si="0"/>
        <v>5613</v>
      </c>
      <c r="G15" s="52">
        <f>F15/F27</f>
        <v>3.2402803855662334E-2</v>
      </c>
    </row>
    <row r="16" spans="1:9" ht="15.95" customHeight="1" x14ac:dyDescent="0.2">
      <c r="A16" s="16" t="s">
        <v>18</v>
      </c>
      <c r="B16" s="48">
        <f>SUM(aliens!B16,europeans!B16)</f>
        <v>1286</v>
      </c>
      <c r="C16" s="48">
        <f>SUM(aliens!C16,europeans!C16)</f>
        <v>1337</v>
      </c>
      <c r="D16" s="48">
        <f>SUM(aliens!D16,europeans!D16)</f>
        <v>1480</v>
      </c>
      <c r="E16" s="48">
        <f>SUM(aliens!E16,europeans!E16)</f>
        <v>1518</v>
      </c>
      <c r="F16" s="25">
        <f t="shared" si="0"/>
        <v>1405.25</v>
      </c>
      <c r="G16" s="52">
        <f>F16/F27</f>
        <v>8.1122465915142525E-3</v>
      </c>
    </row>
    <row r="17" spans="1:7" ht="15.95" customHeight="1" x14ac:dyDescent="0.2">
      <c r="A17" s="16" t="s">
        <v>19</v>
      </c>
      <c r="B17" s="48">
        <f>SUM(aliens!B17,europeans!B17)</f>
        <v>10301</v>
      </c>
      <c r="C17" s="48">
        <f>SUM(aliens!C17,europeans!C17)</f>
        <v>10878</v>
      </c>
      <c r="D17" s="48">
        <f>SUM(aliens!D17,europeans!D17)</f>
        <v>11937</v>
      </c>
      <c r="E17" s="48">
        <f>SUM(aliens!E17,europeans!E17)</f>
        <v>12344</v>
      </c>
      <c r="F17" s="25">
        <f t="shared" si="0"/>
        <v>11365</v>
      </c>
      <c r="G17" s="52">
        <f>F17/F27</f>
        <v>6.5608028829432119E-2</v>
      </c>
    </row>
    <row r="18" spans="1:7" ht="15.95" customHeight="1" x14ac:dyDescent="0.2">
      <c r="A18" s="16" t="s">
        <v>20</v>
      </c>
      <c r="B18" s="48">
        <f>SUM(aliens!B18,europeans!B18)</f>
        <v>6779</v>
      </c>
      <c r="C18" s="48">
        <f>SUM(aliens!C18,europeans!C18)</f>
        <v>7523</v>
      </c>
      <c r="D18" s="48">
        <f>SUM(aliens!D18,europeans!D18)</f>
        <v>8361</v>
      </c>
      <c r="E18" s="48">
        <f>SUM(aliens!E18,europeans!E18)</f>
        <v>8656</v>
      </c>
      <c r="F18" s="25">
        <f t="shared" si="0"/>
        <v>7829.75</v>
      </c>
      <c r="G18" s="52">
        <f>F18/F27</f>
        <v>4.5199688845336213E-2</v>
      </c>
    </row>
    <row r="19" spans="1:7" ht="15.95" customHeight="1" x14ac:dyDescent="0.2">
      <c r="A19" s="16" t="s">
        <v>21</v>
      </c>
      <c r="B19" s="48">
        <f>SUM(aliens!B19,europeans!B19)</f>
        <v>3117</v>
      </c>
      <c r="C19" s="48">
        <f>SUM(aliens!C19,europeans!C19)</f>
        <v>3183</v>
      </c>
      <c r="D19" s="48">
        <f>SUM(aliens!D19,europeans!D19)</f>
        <v>3214</v>
      </c>
      <c r="E19" s="48">
        <f>SUM(aliens!E19,europeans!E19)</f>
        <v>3299</v>
      </c>
      <c r="F19" s="25">
        <f t="shared" si="0"/>
        <v>3203.25</v>
      </c>
      <c r="G19" s="52">
        <f>F19/F27</f>
        <v>1.8491765802716977E-2</v>
      </c>
    </row>
    <row r="20" spans="1:7" ht="15.95" customHeight="1" x14ac:dyDescent="0.2">
      <c r="A20" s="16" t="s">
        <v>22</v>
      </c>
      <c r="B20" s="48">
        <f>SUM(aliens!B20,europeans!B20)</f>
        <v>3070</v>
      </c>
      <c r="C20" s="48">
        <f>SUM(aliens!C20,europeans!C20)</f>
        <v>3093</v>
      </c>
      <c r="D20" s="48">
        <f>SUM(aliens!D20,europeans!D20)</f>
        <v>2537</v>
      </c>
      <c r="E20" s="48">
        <f>SUM(aliens!E20,europeans!E20)</f>
        <v>3245</v>
      </c>
      <c r="F20" s="25">
        <f t="shared" si="0"/>
        <v>2986.25</v>
      </c>
      <c r="G20" s="52">
        <f>F20/F27</f>
        <v>1.7239065208261475E-2</v>
      </c>
    </row>
    <row r="21" spans="1:7" ht="15.95" customHeight="1" x14ac:dyDescent="0.2">
      <c r="A21" s="16" t="s">
        <v>23</v>
      </c>
      <c r="B21" s="48">
        <f>SUM(aliens!B21,europeans!B21)</f>
        <v>3232</v>
      </c>
      <c r="C21" s="48">
        <f>SUM(aliens!C21,europeans!C21)</f>
        <v>3315</v>
      </c>
      <c r="D21" s="48">
        <f>SUM(aliens!D21,europeans!D21)</f>
        <v>3371</v>
      </c>
      <c r="E21" s="48">
        <f>SUM(aliens!E21,europeans!E21)</f>
        <v>3478</v>
      </c>
      <c r="F21" s="25">
        <f t="shared" si="0"/>
        <v>3349</v>
      </c>
      <c r="G21" s="52">
        <f>F21/F27</f>
        <v>1.933315341396992E-2</v>
      </c>
    </row>
    <row r="22" spans="1:7" ht="15.95" customHeight="1" x14ac:dyDescent="0.2">
      <c r="A22" s="16" t="s">
        <v>24</v>
      </c>
      <c r="B22" s="48">
        <f>SUM(aliens!B22,europeans!B22)</f>
        <v>2637</v>
      </c>
      <c r="C22" s="48">
        <f>SUM(aliens!C22,europeans!C22)</f>
        <v>2741</v>
      </c>
      <c r="D22" s="48">
        <f>SUM(aliens!D22,europeans!D22)</f>
        <v>2826</v>
      </c>
      <c r="E22" s="48">
        <f>SUM(aliens!E22,europeans!E22)</f>
        <v>3100</v>
      </c>
      <c r="F22" s="25">
        <f t="shared" si="0"/>
        <v>2826</v>
      </c>
      <c r="G22" s="52">
        <f>F22/F27</f>
        <v>1.6313971796918184E-2</v>
      </c>
    </row>
    <row r="23" spans="1:7" ht="15.95" customHeight="1" x14ac:dyDescent="0.2">
      <c r="A23" s="16" t="s">
        <v>25</v>
      </c>
      <c r="B23" s="48">
        <f>SUM(aliens!B23,europeans!B23)</f>
        <v>2997</v>
      </c>
      <c r="C23" s="48">
        <f>SUM(aliens!C23,europeans!C23)</f>
        <v>3293</v>
      </c>
      <c r="D23" s="48">
        <f>SUM(aliens!D23,europeans!D23)</f>
        <v>3582</v>
      </c>
      <c r="E23" s="48">
        <f>SUM(aliens!E23,europeans!E23)</f>
        <v>3689</v>
      </c>
      <c r="F23" s="25">
        <f t="shared" si="0"/>
        <v>3390.25</v>
      </c>
      <c r="G23" s="52">
        <f>F23/F27</f>
        <v>1.9571281983192454E-2</v>
      </c>
    </row>
    <row r="24" spans="1:7" ht="25.5" customHeight="1" x14ac:dyDescent="0.2">
      <c r="A24" s="16" t="s">
        <v>26</v>
      </c>
      <c r="B24" s="48">
        <f>SUM(aliens!B24,europeans!B24)</f>
        <v>23575</v>
      </c>
      <c r="C24" s="48">
        <f>SUM(aliens!C24,europeans!C24)</f>
        <v>23913</v>
      </c>
      <c r="D24" s="48">
        <f>SUM(aliens!D24,europeans!D24)</f>
        <v>24332</v>
      </c>
      <c r="E24" s="48">
        <f>SUM(aliens!E24,europeans!E24)</f>
        <v>24736</v>
      </c>
      <c r="F24" s="25">
        <f t="shared" si="0"/>
        <v>24139</v>
      </c>
      <c r="G24" s="52">
        <f>F24/F27</f>
        <v>0.13934995230212599</v>
      </c>
    </row>
    <row r="25" spans="1:7" ht="15" customHeight="1" x14ac:dyDescent="0.2">
      <c r="A25" s="17" t="s">
        <v>27</v>
      </c>
      <c r="B25" s="48">
        <f>SUM(aliens!B25,europeans!B25)</f>
        <v>161</v>
      </c>
      <c r="C25" s="48">
        <f>SUM(aliens!C25,europeans!C25)</f>
        <v>160</v>
      </c>
      <c r="D25" s="48">
        <f>SUM(aliens!D25,europeans!D25)</f>
        <v>161</v>
      </c>
      <c r="E25" s="48">
        <f>SUM(aliens!E25,europeans!E25)</f>
        <v>166</v>
      </c>
      <c r="F25" s="25">
        <f t="shared" si="0"/>
        <v>162</v>
      </c>
      <c r="G25" s="52">
        <f>F25/F27</f>
        <v>9.3519583549212513E-4</v>
      </c>
    </row>
    <row r="26" spans="1:7" ht="15" customHeight="1" thickBot="1" x14ac:dyDescent="0.25">
      <c r="A26" s="16" t="s">
        <v>38</v>
      </c>
      <c r="B26" s="48">
        <f>SUM(aliens!B26,europeans!B26)</f>
        <v>1419</v>
      </c>
      <c r="C26" s="48">
        <f>SUM(aliens!C26,europeans!C26)</f>
        <v>1432</v>
      </c>
      <c r="D26" s="48">
        <f>SUM(aliens!D26,europeans!D26)</f>
        <v>1454</v>
      </c>
      <c r="E26" s="48">
        <f>SUM(aliens!E26,europeans!E26)</f>
        <v>1466</v>
      </c>
      <c r="F26" s="25">
        <f t="shared" si="0"/>
        <v>1442.75</v>
      </c>
      <c r="G26" s="53">
        <f>F26/F27</f>
        <v>8.3287271089892822E-3</v>
      </c>
    </row>
    <row r="27" spans="1:7" ht="15" customHeight="1" thickBot="1" x14ac:dyDescent="0.25">
      <c r="A27" s="15" t="s">
        <v>28</v>
      </c>
      <c r="B27" s="46">
        <f>SUM(aliens!B27,europeans!B27)</f>
        <v>156065</v>
      </c>
      <c r="C27" s="46">
        <f t="shared" ref="C27:E27" si="1">SUM(C4:C26)</f>
        <v>169506</v>
      </c>
      <c r="D27" s="46">
        <f t="shared" si="1"/>
        <v>181698</v>
      </c>
      <c r="E27" s="46">
        <f t="shared" si="1"/>
        <v>185634</v>
      </c>
      <c r="F27" s="46">
        <f>SUM(F4:F26)</f>
        <v>173225.75</v>
      </c>
      <c r="G27" s="54">
        <f>F27/F27</f>
        <v>1</v>
      </c>
    </row>
    <row r="28" spans="1:7" ht="15" customHeight="1" x14ac:dyDescent="0.2">
      <c r="A28" s="13"/>
      <c r="F28" s="26"/>
    </row>
    <row r="29" spans="1:7" ht="18" customHeight="1" x14ac:dyDescent="0.2">
      <c r="A29" s="13"/>
      <c r="F29" s="26"/>
    </row>
    <row r="30" spans="1:7" x14ac:dyDescent="0.2">
      <c r="A30" s="67" t="s">
        <v>41</v>
      </c>
      <c r="B30" s="68"/>
      <c r="C30" s="68"/>
      <c r="D30" s="68"/>
      <c r="E30" s="68"/>
      <c r="F30" s="68"/>
      <c r="G30" s="68"/>
    </row>
    <row r="31" spans="1:7" ht="16.5" customHeight="1" x14ac:dyDescent="0.2">
      <c r="A31" s="67" t="s">
        <v>43</v>
      </c>
      <c r="B31" s="67"/>
      <c r="C31" s="67"/>
      <c r="D31" s="67"/>
      <c r="E31" s="67"/>
      <c r="F31" s="67"/>
      <c r="G31" s="67"/>
    </row>
    <row r="32" spans="1:7" s="11" customFormat="1" ht="27" customHeight="1" x14ac:dyDescent="0.2">
      <c r="A32" s="67" t="s">
        <v>51</v>
      </c>
      <c r="B32" s="67"/>
      <c r="C32" s="67"/>
      <c r="D32" s="67"/>
      <c r="E32" s="67"/>
      <c r="F32" s="67"/>
      <c r="G32" s="67"/>
    </row>
    <row r="33" spans="1:8" ht="10.5" customHeight="1" x14ac:dyDescent="0.2">
      <c r="A33" s="8"/>
      <c r="B33" s="8"/>
      <c r="C33" s="8"/>
      <c r="D33" s="8"/>
      <c r="E33" s="8"/>
      <c r="F33" s="8"/>
      <c r="G33" s="8"/>
    </row>
    <row r="34" spans="1:8" x14ac:dyDescent="0.2">
      <c r="A34" s="2" t="s">
        <v>1</v>
      </c>
      <c r="E34" s="19" t="s">
        <v>2</v>
      </c>
      <c r="F34" s="3"/>
      <c r="G34" s="3"/>
      <c r="H34" s="3"/>
    </row>
    <row r="35" spans="1:8" x14ac:dyDescent="0.2">
      <c r="A35" s="10">
        <f>aliens!A36</f>
        <v>45050</v>
      </c>
      <c r="E35" s="20" t="s">
        <v>4</v>
      </c>
      <c r="F35" s="4"/>
      <c r="G35" s="4"/>
      <c r="H35" s="4"/>
    </row>
    <row r="37" spans="1:8" x14ac:dyDescent="0.2">
      <c r="D37" s="1"/>
      <c r="E37" s="66"/>
      <c r="F37" s="66"/>
      <c r="G37" s="66"/>
    </row>
    <row r="38" spans="1:8" x14ac:dyDescent="0.2">
      <c r="A38" s="10"/>
      <c r="E38" s="63"/>
      <c r="F38" s="63"/>
      <c r="G38" s="63"/>
    </row>
  </sheetData>
  <mergeCells count="6">
    <mergeCell ref="E38:G38"/>
    <mergeCell ref="A1:G1"/>
    <mergeCell ref="E37:G37"/>
    <mergeCell ref="A30:G30"/>
    <mergeCell ref="A32:G32"/>
    <mergeCell ref="A31:G31"/>
  </mergeCells>
  <phoneticPr fontId="8" type="noConversion"/>
  <pageMargins left="0.7" right="0.7" top="0.75" bottom="0.75" header="0.3" footer="0.3"/>
  <pageSetup paperSize="9" scale="84" orientation="landscape" r:id="rId1"/>
  <headerFooter alignWithMargins="0"/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aliens</vt:lpstr>
      <vt:lpstr>europeans</vt:lpstr>
      <vt:lpstr>graphs</vt:lpstr>
      <vt:lpstr>total</vt:lpstr>
      <vt:lpstr>aliens!Print_Area</vt:lpstr>
      <vt:lpstr>graphs!Print_Area</vt:lpstr>
      <vt:lpstr>total!Print_Area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User</cp:lastModifiedBy>
  <cp:lastPrinted>2023-05-04T10:31:33Z</cp:lastPrinted>
  <dcterms:created xsi:type="dcterms:W3CDTF">2005-12-21T10:28:28Z</dcterms:created>
  <dcterms:modified xsi:type="dcterms:W3CDTF">2023-05-04T10:31:57Z</dcterms:modified>
</cp:coreProperties>
</file>