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liens-Europeans Data\ΣΤΟΙΧΕΙΑ ΚΟΙΝΟΤΙΚΩΝ ΑΛΛΟΔΑΠΩΝ 2023\"/>
    </mc:Choice>
  </mc:AlternateContent>
  <xr:revisionPtr revIDLastSave="0" documentId="13_ncr:1_{4E8267DC-CF87-4215-80A4-E33441191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iens" sheetId="1" r:id="rId1"/>
    <sheet name="europeans" sheetId="2" r:id="rId2"/>
    <sheet name="graphs" sheetId="4" r:id="rId3"/>
    <sheet name="total" sheetId="3" r:id="rId4"/>
  </sheets>
  <definedNames>
    <definedName name="_xlnm.Print_Area" localSheetId="0">aliens!$A$1:$G$37</definedName>
    <definedName name="_xlnm.Print_Area" localSheetId="3">total!$A$1:$G$38</definedName>
  </definedNames>
  <calcPr calcId="191029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4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F27" i="1" l="1"/>
  <c r="C27" i="1"/>
  <c r="B27" i="1"/>
  <c r="D27" i="2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4" i="3"/>
  <c r="C4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E27" i="2"/>
  <c r="D27" i="1"/>
  <c r="E27" i="1"/>
  <c r="C27" i="2"/>
  <c r="B27" i="2"/>
  <c r="G10" i="1" l="1"/>
  <c r="F27" i="2"/>
  <c r="G4" i="2" s="1"/>
  <c r="B27" i="3"/>
  <c r="C27" i="3"/>
  <c r="D27" i="3"/>
  <c r="E27" i="3"/>
  <c r="A35" i="3"/>
  <c r="A36" i="2"/>
  <c r="F27" i="3" l="1"/>
  <c r="G4" i="3" s="1"/>
  <c r="G4" i="1"/>
  <c r="G24" i="1"/>
  <c r="G8" i="2"/>
  <c r="G27" i="2"/>
  <c r="G6" i="1"/>
  <c r="G9" i="1"/>
  <c r="G7" i="1"/>
  <c r="G21" i="1"/>
  <c r="A1" i="4"/>
  <c r="G12" i="1"/>
  <c r="G26" i="1"/>
  <c r="G27" i="1"/>
  <c r="G15" i="1"/>
  <c r="G18" i="1"/>
  <c r="G16" i="1"/>
  <c r="G23" i="1"/>
  <c r="G19" i="1"/>
  <c r="G8" i="1"/>
  <c r="G5" i="1"/>
  <c r="G25" i="1"/>
  <c r="G14" i="1"/>
  <c r="G17" i="2"/>
  <c r="G24" i="2"/>
  <c r="G19" i="2"/>
  <c r="G11" i="1"/>
  <c r="G13" i="1"/>
  <c r="G17" i="1"/>
  <c r="G20" i="1"/>
  <c r="G22" i="1"/>
  <c r="G23" i="2"/>
  <c r="G18" i="2"/>
  <c r="G22" i="2"/>
  <c r="G7" i="2"/>
  <c r="G12" i="2"/>
  <c r="G21" i="2"/>
  <c r="G5" i="2"/>
  <c r="G14" i="2"/>
  <c r="G11" i="2"/>
  <c r="G16" i="2"/>
  <c r="G25" i="2"/>
  <c r="G9" i="2"/>
  <c r="G10" i="2"/>
  <c r="A2" i="4"/>
  <c r="G15" i="2"/>
  <c r="G20" i="2"/>
  <c r="G13" i="2"/>
  <c r="G6" i="2"/>
  <c r="G26" i="2"/>
  <c r="G19" i="3" l="1"/>
  <c r="G27" i="3"/>
  <c r="G9" i="3"/>
  <c r="G15" i="3"/>
  <c r="G25" i="3"/>
  <c r="G7" i="3"/>
  <c r="G21" i="3"/>
  <c r="G12" i="3"/>
  <c r="G23" i="3"/>
  <c r="G26" i="3"/>
  <c r="G24" i="3"/>
  <c r="G18" i="3"/>
  <c r="G11" i="3"/>
  <c r="G8" i="3"/>
  <c r="G17" i="3"/>
  <c r="G6" i="3"/>
  <c r="G16" i="3"/>
  <c r="G13" i="3"/>
  <c r="G5" i="3"/>
  <c r="G14" i="3"/>
  <c r="G22" i="3"/>
  <c r="G10" i="3"/>
  <c r="G20" i="3"/>
</calcChain>
</file>

<file path=xl/sharedStrings.xml><?xml version="1.0" encoding="utf-8"?>
<sst xmlns="http://schemas.openxmlformats.org/spreadsheetml/2006/main" count="116" uniqueCount="52">
  <si>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</si>
  <si>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</si>
  <si>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</si>
  <si>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</si>
  <si>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</si>
  <si>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</si>
  <si>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</si>
  <si>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</si>
  <si>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</si>
  <si>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</si>
  <si>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</si>
  <si>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</si>
  <si>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</si>
  <si>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</si>
  <si>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</si>
  <si>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</si>
  <si>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</si>
  <si>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</si>
  <si>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</si>
  <si>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</si>
  <si>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</si>
  <si>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</si>
  <si>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</si>
  <si>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</si>
  <si>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</si>
  <si>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</si>
  <si>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</si>
  <si>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</si>
  <si>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</si>
  <si>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</si>
  <si>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</si>
  <si>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</si>
  <si>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</si>
  <si>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</si>
  <si>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</si>
  <si>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</si>
  <si>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  <charset val="161"/>
      </rPr>
      <t>4</t>
    </r>
  </si>
  <si>
    <r>
      <t xml:space="preserve">3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</si>
  <si>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</si>
  <si>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</si>
  <si>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</si>
  <si>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</si>
  <si>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</si>
  <si>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  <charset val="161"/>
      </rPr>
      <t xml:space="preserve"> In the above number E.U citizens that live permanently in Cyprus may be included</t>
    </r>
  </si>
  <si>
    <r>
      <t>MEAN NUMBER</t>
    </r>
    <r>
      <rPr>
        <b/>
        <vertAlign val="superscript"/>
        <sz val="9"/>
        <rFont val="Arial"/>
        <family val="2"/>
      </rPr>
      <t>4</t>
    </r>
  </si>
  <si>
    <t>included.</t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</si>
  <si>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EMPLOYED IN CYPRUS BY ECONOMIC ACTIVITY DURING 2023</t>
    </r>
  </si>
  <si>
    <r>
      <t>TABLE SHOWING THE NUMBER OF E.U. CITIZENS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EMPLOYED IN CYPRUS BY ECONOMIC ACTIVITY DURING 2023</t>
    </r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</si>
  <si>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</rPr>
      <t>EMPLOYED IN CYPRUS BY ECONOMIC ACTIVITY DURING 2023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</si>
  <si>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106834 employees and consequently the actual number of employees is 102863.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</si>
  <si>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88662 employees and consequently the actual number of employees is 83445.</t>
    </r>
  </si>
  <si>
    <r>
      <t>3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195497 employees and consequently the actual number of employees is 186308.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</si>
</sst>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[$-409]d\-mmm\-yy;@"/>
    <numFmt numFmtId="166" formatCode="0.0%"/>
  </numFmts>
  <fonts count="3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002288"/>
      <name val="Arial"/>
      <family val="2"/>
    </font>
    <font>
      <vertAlign val="superscript"/>
      <sz val="10"/>
      <color rgb="FFFFFF00"/>
      <name val="Arial"/>
      <family val="2"/>
      <charset val="161"/>
    </font>
    <font>
      <b/>
      <vertAlign val="superscript"/>
      <sz val="9"/>
      <name val="Arial"/>
      <family val="2"/>
    </font>
    <font>
      <b/>
      <sz val="10"/>
      <color rgb="FFC00000"/>
      <name val="Arial"/>
      <family val="2"/>
      <charset val="161"/>
    </font>
    <font>
      <b/>
      <sz val="10"/>
      <color rgb="FF002288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91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2" borderId="18" applyNumberFormat="0" applyFon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65" fontId="0" fillId="0" borderId="0" xfId="0" applyNumberFormat="1" applyAlignment="1">
      <alignment horizontal="left"/>
    </xf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10" fillId="0" borderId="0" xfId="0" applyFont="1"/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1" fontId="0" fillId="0" borderId="9" xfId="0" applyNumberForma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5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/>
    </xf>
    <xf numFmtId="166" fontId="3" fillId="0" borderId="0" xfId="362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" fontId="5" fillId="0" borderId="9" xfId="362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" fontId="5" fillId="0" borderId="21" xfId="347" applyNumberFormat="1" applyFont="1" applyBorder="1" applyAlignment="1">
      <alignment horizontal="center" wrapText="1"/>
    </xf>
    <xf numFmtId="1" fontId="0" fillId="0" borderId="9" xfId="362" applyNumberFormat="1" applyFont="1" applyFill="1" applyBorder="1" applyAlignment="1">
      <alignment horizontal="center"/>
    </xf>
    <xf numFmtId="1" fontId="5" fillId="0" borderId="22" xfId="347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" fontId="5" fillId="0" borderId="21" xfId="35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31" fillId="0" borderId="23" xfId="0" applyNumberFormat="1" applyFont="1" applyBorder="1" applyAlignment="1">
      <alignment wrapText="1"/>
    </xf>
    <xf numFmtId="166" fontId="31" fillId="0" borderId="24" xfId="0" applyNumberFormat="1" applyFont="1" applyBorder="1" applyAlignment="1">
      <alignment wrapText="1"/>
    </xf>
    <xf numFmtId="166" fontId="31" fillId="0" borderId="27" xfId="0" applyNumberFormat="1" applyFont="1" applyBorder="1" applyAlignment="1">
      <alignment wrapText="1"/>
    </xf>
    <xf numFmtId="166" fontId="35" fillId="0" borderId="26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wrapText="1"/>
    </xf>
    <xf numFmtId="1" fontId="5" fillId="0" borderId="29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391">
    <cellStyle name="20% - Accent1 10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10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10" xfId="19" xr:uid="{00000000-0005-0000-0000-000012000000}"/>
    <cellStyle name="20% - Accent3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10" xfId="28" xr:uid="{00000000-0005-0000-0000-00001B000000}"/>
    <cellStyle name="20% - Accent4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10" xfId="37" xr:uid="{00000000-0005-0000-0000-000024000000}"/>
    <cellStyle name="20% - Accent5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10" xfId="46" xr:uid="{00000000-0005-0000-0000-00002D000000}"/>
    <cellStyle name="20% - Accent6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10" xfId="55" xr:uid="{00000000-0005-0000-0000-000036000000}"/>
    <cellStyle name="40% - Accent1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10" xfId="64" xr:uid="{00000000-0005-0000-0000-00003F000000}"/>
    <cellStyle name="40% - Accent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10" xfId="73" xr:uid="{00000000-0005-0000-0000-000048000000}"/>
    <cellStyle name="40% - Accent3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10" xfId="82" xr:uid="{00000000-0005-0000-0000-000051000000}"/>
    <cellStyle name="40% - Accent4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10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10" xfId="100" xr:uid="{00000000-0005-0000-0000-000063000000}"/>
    <cellStyle name="40% - Accent6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10" xfId="109" xr:uid="{00000000-0005-0000-0000-00006C000000}"/>
    <cellStyle name="60% - Accent1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10" xfId="118" xr:uid="{00000000-0005-0000-0000-000075000000}"/>
    <cellStyle name="60% - Accent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10" xfId="127" xr:uid="{00000000-0005-0000-0000-00007E000000}"/>
    <cellStyle name="60% - Accent3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10" xfId="136" xr:uid="{00000000-0005-0000-0000-000087000000}"/>
    <cellStyle name="60% - Accent4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10" xfId="145" xr:uid="{00000000-0005-0000-0000-000090000000}"/>
    <cellStyle name="60% - Accent5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10" xfId="154" xr:uid="{00000000-0005-0000-0000-000099000000}"/>
    <cellStyle name="60% - Accent6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10" xfId="163" xr:uid="{00000000-0005-0000-0000-0000A2000000}"/>
    <cellStyle name="Accent1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10" xfId="172" xr:uid="{00000000-0005-0000-0000-0000AB000000}"/>
    <cellStyle name="Accent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10" xfId="181" xr:uid="{00000000-0005-0000-0000-0000B4000000}"/>
    <cellStyle name="Accent3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10" xfId="190" xr:uid="{00000000-0005-0000-0000-0000BD000000}"/>
    <cellStyle name="Accent4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10" xfId="199" xr:uid="{00000000-0005-0000-0000-0000C6000000}"/>
    <cellStyle name="Accent5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10" xfId="208" xr:uid="{00000000-0005-0000-0000-0000CF000000}"/>
    <cellStyle name="Accent6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10" xfId="217" xr:uid="{00000000-0005-0000-0000-0000D8000000}"/>
    <cellStyle name="Bad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10" xfId="226" xr:uid="{00000000-0005-0000-0000-0000E1000000}"/>
    <cellStyle name="Calculation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10" xfId="235" xr:uid="{00000000-0005-0000-0000-0000EA000000}"/>
    <cellStyle name="Check Cell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Explanatory Text 10" xfId="244" xr:uid="{00000000-0005-0000-0000-0000F3000000}"/>
    <cellStyle name="Explanatory Text 2" xfId="245" xr:uid="{00000000-0005-0000-0000-0000F4000000}"/>
    <cellStyle name="Explanatory Text 3" xfId="246" xr:uid="{00000000-0005-0000-0000-0000F5000000}"/>
    <cellStyle name="Explanatory Text 4" xfId="247" xr:uid="{00000000-0005-0000-0000-0000F6000000}"/>
    <cellStyle name="Explanatory Text 5" xfId="248" xr:uid="{00000000-0005-0000-0000-0000F7000000}"/>
    <cellStyle name="Explanatory Text 6" xfId="249" xr:uid="{00000000-0005-0000-0000-0000F8000000}"/>
    <cellStyle name="Explanatory Text 7" xfId="250" xr:uid="{00000000-0005-0000-0000-0000F9000000}"/>
    <cellStyle name="Explanatory Text 8" xfId="251" xr:uid="{00000000-0005-0000-0000-0000FA000000}"/>
    <cellStyle name="Explanatory Text 9" xfId="252" xr:uid="{00000000-0005-0000-0000-0000FB000000}"/>
    <cellStyle name="Followed Hyperlink 10" xfId="253" xr:uid="{00000000-0005-0000-0000-0000FC000000}"/>
    <cellStyle name="Followed Hyperlink 2" xfId="254" xr:uid="{00000000-0005-0000-0000-0000FD000000}"/>
    <cellStyle name="Followed Hyperlink 3" xfId="255" xr:uid="{00000000-0005-0000-0000-0000FE000000}"/>
    <cellStyle name="Followed Hyperlink 4" xfId="256" xr:uid="{00000000-0005-0000-0000-0000FF000000}"/>
    <cellStyle name="Followed Hyperlink 5" xfId="257" xr:uid="{00000000-0005-0000-0000-000000010000}"/>
    <cellStyle name="Followed Hyperlink 6" xfId="258" xr:uid="{00000000-0005-0000-0000-000001010000}"/>
    <cellStyle name="Followed Hyperlink 7" xfId="259" xr:uid="{00000000-0005-0000-0000-000002010000}"/>
    <cellStyle name="Followed Hyperlink 8" xfId="260" xr:uid="{00000000-0005-0000-0000-000003010000}"/>
    <cellStyle name="Followed Hyperlink 9" xfId="261" xr:uid="{00000000-0005-0000-0000-000004010000}"/>
    <cellStyle name="Good 10" xfId="262" xr:uid="{00000000-0005-0000-0000-000005010000}"/>
    <cellStyle name="Good 2" xfId="263" xr:uid="{00000000-0005-0000-0000-000006010000}"/>
    <cellStyle name="Good 3" xfId="264" xr:uid="{00000000-0005-0000-0000-000007010000}"/>
    <cellStyle name="Good 4" xfId="265" xr:uid="{00000000-0005-0000-0000-000008010000}"/>
    <cellStyle name="Good 5" xfId="266" xr:uid="{00000000-0005-0000-0000-000009010000}"/>
    <cellStyle name="Good 6" xfId="267" xr:uid="{00000000-0005-0000-0000-00000A010000}"/>
    <cellStyle name="Good 7" xfId="268" xr:uid="{00000000-0005-0000-0000-00000B010000}"/>
    <cellStyle name="Good 8" xfId="269" xr:uid="{00000000-0005-0000-0000-00000C010000}"/>
    <cellStyle name="Good 9" xfId="270" xr:uid="{00000000-0005-0000-0000-00000D010000}"/>
    <cellStyle name="Heading 1 10" xfId="271" xr:uid="{00000000-0005-0000-0000-00000E010000}"/>
    <cellStyle name="Heading 1 2" xfId="272" xr:uid="{00000000-0005-0000-0000-00000F010000}"/>
    <cellStyle name="Heading 1 3" xfId="273" xr:uid="{00000000-0005-0000-0000-000010010000}"/>
    <cellStyle name="Heading 1 4" xfId="274" xr:uid="{00000000-0005-0000-0000-000011010000}"/>
    <cellStyle name="Heading 1 5" xfId="275" xr:uid="{00000000-0005-0000-0000-000012010000}"/>
    <cellStyle name="Heading 1 6" xfId="276" xr:uid="{00000000-0005-0000-0000-000013010000}"/>
    <cellStyle name="Heading 1 7" xfId="277" xr:uid="{00000000-0005-0000-0000-000014010000}"/>
    <cellStyle name="Heading 1 8" xfId="278" xr:uid="{00000000-0005-0000-0000-000015010000}"/>
    <cellStyle name="Heading 1 9" xfId="279" xr:uid="{00000000-0005-0000-0000-000016010000}"/>
    <cellStyle name="Heading 2 10" xfId="280" xr:uid="{00000000-0005-0000-0000-000017010000}"/>
    <cellStyle name="Heading 2 2" xfId="281" xr:uid="{00000000-0005-0000-0000-000018010000}"/>
    <cellStyle name="Heading 2 3" xfId="282" xr:uid="{00000000-0005-0000-0000-000019010000}"/>
    <cellStyle name="Heading 2 4" xfId="283" xr:uid="{00000000-0005-0000-0000-00001A010000}"/>
    <cellStyle name="Heading 2 5" xfId="284" xr:uid="{00000000-0005-0000-0000-00001B010000}"/>
    <cellStyle name="Heading 2 6" xfId="285" xr:uid="{00000000-0005-0000-0000-00001C010000}"/>
    <cellStyle name="Heading 2 7" xfId="286" xr:uid="{00000000-0005-0000-0000-00001D010000}"/>
    <cellStyle name="Heading 2 8" xfId="287" xr:uid="{00000000-0005-0000-0000-00001E010000}"/>
    <cellStyle name="Heading 2 9" xfId="288" xr:uid="{00000000-0005-0000-0000-00001F010000}"/>
    <cellStyle name="Heading 3 10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3 4" xfId="292" xr:uid="{00000000-0005-0000-0000-000023010000}"/>
    <cellStyle name="Heading 3 5" xfId="293" xr:uid="{00000000-0005-0000-0000-000024010000}"/>
    <cellStyle name="Heading 3 6" xfId="294" xr:uid="{00000000-0005-0000-0000-000025010000}"/>
    <cellStyle name="Heading 3 7" xfId="295" xr:uid="{00000000-0005-0000-0000-000026010000}"/>
    <cellStyle name="Heading 3 8" xfId="296" xr:uid="{00000000-0005-0000-0000-000027010000}"/>
    <cellStyle name="Heading 3 9" xfId="297" xr:uid="{00000000-0005-0000-0000-000028010000}"/>
    <cellStyle name="Heading 4 10" xfId="298" xr:uid="{00000000-0005-0000-0000-000029010000}"/>
    <cellStyle name="Heading 4 2" xfId="299" xr:uid="{00000000-0005-0000-0000-00002A010000}"/>
    <cellStyle name="Heading 4 3" xfId="300" xr:uid="{00000000-0005-0000-0000-00002B010000}"/>
    <cellStyle name="Heading 4 4" xfId="301" xr:uid="{00000000-0005-0000-0000-00002C010000}"/>
    <cellStyle name="Heading 4 5" xfId="302" xr:uid="{00000000-0005-0000-0000-00002D010000}"/>
    <cellStyle name="Heading 4 6" xfId="303" xr:uid="{00000000-0005-0000-0000-00002E010000}"/>
    <cellStyle name="Heading 4 7" xfId="304" xr:uid="{00000000-0005-0000-0000-00002F010000}"/>
    <cellStyle name="Heading 4 8" xfId="305" xr:uid="{00000000-0005-0000-0000-000030010000}"/>
    <cellStyle name="Heading 4 9" xfId="306" xr:uid="{00000000-0005-0000-0000-000031010000}"/>
    <cellStyle name="Hyperlink 10" xfId="307" xr:uid="{00000000-0005-0000-0000-000032010000}"/>
    <cellStyle name="Hyperlink 2" xfId="308" xr:uid="{00000000-0005-0000-0000-000033010000}"/>
    <cellStyle name="Hyperlink 3" xfId="309" xr:uid="{00000000-0005-0000-0000-000034010000}"/>
    <cellStyle name="Hyperlink 4" xfId="310" xr:uid="{00000000-0005-0000-0000-000035010000}"/>
    <cellStyle name="Hyperlink 5" xfId="311" xr:uid="{00000000-0005-0000-0000-000036010000}"/>
    <cellStyle name="Hyperlink 6" xfId="312" xr:uid="{00000000-0005-0000-0000-000037010000}"/>
    <cellStyle name="Hyperlink 7" xfId="313" xr:uid="{00000000-0005-0000-0000-000038010000}"/>
    <cellStyle name="Hyperlink 8" xfId="314" xr:uid="{00000000-0005-0000-0000-000039010000}"/>
    <cellStyle name="Hyperlink 9" xfId="315" xr:uid="{00000000-0005-0000-0000-00003A010000}"/>
    <cellStyle name="Input 10" xfId="316" xr:uid="{00000000-0005-0000-0000-00003B010000}"/>
    <cellStyle name="Input 2" xfId="317" xr:uid="{00000000-0005-0000-0000-00003C010000}"/>
    <cellStyle name="Input 3" xfId="318" xr:uid="{00000000-0005-0000-0000-00003D010000}"/>
    <cellStyle name="Input 4" xfId="319" xr:uid="{00000000-0005-0000-0000-00003E010000}"/>
    <cellStyle name="Input 5" xfId="320" xr:uid="{00000000-0005-0000-0000-00003F010000}"/>
    <cellStyle name="Input 6" xfId="321" xr:uid="{00000000-0005-0000-0000-000040010000}"/>
    <cellStyle name="Input 7" xfId="322" xr:uid="{00000000-0005-0000-0000-000041010000}"/>
    <cellStyle name="Input 8" xfId="323" xr:uid="{00000000-0005-0000-0000-000042010000}"/>
    <cellStyle name="Input 9" xfId="324" xr:uid="{00000000-0005-0000-0000-000043010000}"/>
    <cellStyle name="Linked Cell 10" xfId="325" xr:uid="{00000000-0005-0000-0000-000044010000}"/>
    <cellStyle name="Linked Cell 2" xfId="326" xr:uid="{00000000-0005-0000-0000-000045010000}"/>
    <cellStyle name="Linked Cell 3" xfId="327" xr:uid="{00000000-0005-0000-0000-000046010000}"/>
    <cellStyle name="Linked Cell 4" xfId="328" xr:uid="{00000000-0005-0000-0000-000047010000}"/>
    <cellStyle name="Linked Cell 5" xfId="329" xr:uid="{00000000-0005-0000-0000-000048010000}"/>
    <cellStyle name="Linked Cell 6" xfId="330" xr:uid="{00000000-0005-0000-0000-000049010000}"/>
    <cellStyle name="Linked Cell 7" xfId="331" xr:uid="{00000000-0005-0000-0000-00004A010000}"/>
    <cellStyle name="Linked Cell 8" xfId="332" xr:uid="{00000000-0005-0000-0000-00004B010000}"/>
    <cellStyle name="Linked Cell 9" xfId="333" xr:uid="{00000000-0005-0000-0000-00004C010000}"/>
    <cellStyle name="Neutral 10" xfId="334" xr:uid="{00000000-0005-0000-0000-00004D010000}"/>
    <cellStyle name="Neutral 2" xfId="335" xr:uid="{00000000-0005-0000-0000-00004E010000}"/>
    <cellStyle name="Neutral 3" xfId="336" xr:uid="{00000000-0005-0000-0000-00004F010000}"/>
    <cellStyle name="Neutral 4" xfId="337" xr:uid="{00000000-0005-0000-0000-000050010000}"/>
    <cellStyle name="Neutral 5" xfId="338" xr:uid="{00000000-0005-0000-0000-000051010000}"/>
    <cellStyle name="Neutral 6" xfId="339" xr:uid="{00000000-0005-0000-0000-000052010000}"/>
    <cellStyle name="Neutral 7" xfId="340" xr:uid="{00000000-0005-0000-0000-000053010000}"/>
    <cellStyle name="Neutral 8" xfId="341" xr:uid="{00000000-0005-0000-0000-000054010000}"/>
    <cellStyle name="Neutral 9" xfId="342" xr:uid="{00000000-0005-0000-0000-000055010000}"/>
    <cellStyle name="Normal" xfId="0" builtinId="0"/>
    <cellStyle name="Normal 10" xfId="343" xr:uid="{00000000-0005-0000-0000-000057010000}"/>
    <cellStyle name="Normal 2" xfId="344" xr:uid="{00000000-0005-0000-0000-000058010000}"/>
    <cellStyle name="Normal 3" xfId="345" xr:uid="{00000000-0005-0000-0000-000059010000}"/>
    <cellStyle name="Normal 4" xfId="346" xr:uid="{00000000-0005-0000-0000-00005A010000}"/>
    <cellStyle name="Normal 5" xfId="347" xr:uid="{00000000-0005-0000-0000-00005B010000}"/>
    <cellStyle name="Normal 6" xfId="348" xr:uid="{00000000-0005-0000-0000-00005C010000}"/>
    <cellStyle name="Normal 7" xfId="349" xr:uid="{00000000-0005-0000-0000-00005D010000}"/>
    <cellStyle name="Normal 8" xfId="350" xr:uid="{00000000-0005-0000-0000-00005E010000}"/>
    <cellStyle name="Normal 9" xfId="351" xr:uid="{00000000-0005-0000-0000-00005F010000}"/>
    <cellStyle name="Note 2" xfId="352" xr:uid="{00000000-0005-0000-0000-000060010000}"/>
    <cellStyle name="Output 10" xfId="353" xr:uid="{00000000-0005-0000-0000-000061010000}"/>
    <cellStyle name="Output 2" xfId="354" xr:uid="{00000000-0005-0000-0000-000062010000}"/>
    <cellStyle name="Output 3" xfId="355" xr:uid="{00000000-0005-0000-0000-000063010000}"/>
    <cellStyle name="Output 4" xfId="356" xr:uid="{00000000-0005-0000-0000-000064010000}"/>
    <cellStyle name="Output 5" xfId="357" xr:uid="{00000000-0005-0000-0000-000065010000}"/>
    <cellStyle name="Output 6" xfId="358" xr:uid="{00000000-0005-0000-0000-000066010000}"/>
    <cellStyle name="Output 7" xfId="359" xr:uid="{00000000-0005-0000-0000-000067010000}"/>
    <cellStyle name="Output 8" xfId="360" xr:uid="{00000000-0005-0000-0000-000068010000}"/>
    <cellStyle name="Output 9" xfId="361" xr:uid="{00000000-0005-0000-0000-000069010000}"/>
    <cellStyle name="Percent" xfId="362" builtinId="5"/>
    <cellStyle name="Percent 10" xfId="363" xr:uid="{00000000-0005-0000-0000-00006B010000}"/>
    <cellStyle name="Title 10" xfId="364" xr:uid="{00000000-0005-0000-0000-00006C010000}"/>
    <cellStyle name="Title 2" xfId="365" xr:uid="{00000000-0005-0000-0000-00006D010000}"/>
    <cellStyle name="Title 3" xfId="366" xr:uid="{00000000-0005-0000-0000-00006E010000}"/>
    <cellStyle name="Title 4" xfId="367" xr:uid="{00000000-0005-0000-0000-00006F010000}"/>
    <cellStyle name="Title 5" xfId="368" xr:uid="{00000000-0005-0000-0000-000070010000}"/>
    <cellStyle name="Title 6" xfId="369" xr:uid="{00000000-0005-0000-0000-000071010000}"/>
    <cellStyle name="Title 7" xfId="370" xr:uid="{00000000-0005-0000-0000-000072010000}"/>
    <cellStyle name="Title 8" xfId="371" xr:uid="{00000000-0005-0000-0000-000073010000}"/>
    <cellStyle name="Title 9" xfId="372" xr:uid="{00000000-0005-0000-0000-000074010000}"/>
    <cellStyle name="Total 10" xfId="373" xr:uid="{00000000-0005-0000-0000-000075010000}"/>
    <cellStyle name="Total 2" xfId="374" xr:uid="{00000000-0005-0000-0000-000076010000}"/>
    <cellStyle name="Total 3" xfId="375" xr:uid="{00000000-0005-0000-0000-000077010000}"/>
    <cellStyle name="Total 4" xfId="376" xr:uid="{00000000-0005-0000-0000-000078010000}"/>
    <cellStyle name="Total 5" xfId="377" xr:uid="{00000000-0005-0000-0000-000079010000}"/>
    <cellStyle name="Total 6" xfId="378" xr:uid="{00000000-0005-0000-0000-00007A010000}"/>
    <cellStyle name="Total 7" xfId="379" xr:uid="{00000000-0005-0000-0000-00007B010000}"/>
    <cellStyle name="Total 8" xfId="380" xr:uid="{00000000-0005-0000-0000-00007C010000}"/>
    <cellStyle name="Total 9" xfId="381" xr:uid="{00000000-0005-0000-0000-00007D010000}"/>
    <cellStyle name="Warning Text 10" xfId="382" xr:uid="{00000000-0005-0000-0000-00007E010000}"/>
    <cellStyle name="Warning Text 2" xfId="383" xr:uid="{00000000-0005-0000-0000-00007F010000}"/>
    <cellStyle name="Warning Text 3" xfId="384" xr:uid="{00000000-0005-0000-0000-000080010000}"/>
    <cellStyle name="Warning Text 4" xfId="385" xr:uid="{00000000-0005-0000-0000-000081010000}"/>
    <cellStyle name="Warning Text 5" xfId="386" xr:uid="{00000000-0005-0000-0000-000082010000}"/>
    <cellStyle name="Warning Text 6" xfId="387" xr:uid="{00000000-0005-0000-0000-000083010000}"/>
    <cellStyle name="Warning Text 7" xfId="388" xr:uid="{00000000-0005-0000-0000-000084010000}"/>
    <cellStyle name="Warning Text 8" xfId="389" xr:uid="{00000000-0005-0000-0000-000085010000}"/>
    <cellStyle name="Warning Text 9" xfId="390" xr:uid="{00000000-0005-0000-0000-00008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Aliens and E.U. citizens as a percentage of the total number of foreign employees in Cyprus</a:t>
            </a:r>
          </a:p>
        </c:rich>
      </c:tx>
      <c:layout>
        <c:manualLayout>
          <c:xMode val="edge"/>
          <c:yMode val="edge"/>
          <c:x val="0.13168724811037971"/>
          <c:y val="3.333346622811389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103021958320783E-2"/>
          <c:y val="0.43158164723080966"/>
          <c:w val="0.47736689462086696"/>
          <c:h val="0.353847039881409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EE-4C8F-8289-4E0C6C47C27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graphs!$B$1:$B$2</c:f>
              <c:strCache>
                <c:ptCount val="2"/>
                <c:pt idx="0">
                  <c:v>Aliens</c:v>
                </c:pt>
                <c:pt idx="1">
                  <c:v>E.U. citizens</c:v>
                </c:pt>
              </c:strCache>
            </c:strRef>
          </c:cat>
          <c:val>
            <c:numRef>
              <c:f>graphs!$A$1:$A$2</c:f>
              <c:numCache>
                <c:formatCode>_-* #,##0\ _Δ_ρ_χ_-;\-* #,##0\ _Δ_ρ_χ_-;_-* "-"\ _Δ_ρ_χ_-;_-@_-</c:formatCode>
                <c:ptCount val="2"/>
                <c:pt idx="0">
                  <c:v>106834.25</c:v>
                </c:pt>
                <c:pt idx="1">
                  <c:v>88662.25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E-4C8F-8289-4E0C6C47C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60516615750965"/>
          <c:y val="0.54372092096082925"/>
          <c:w val="0.15363524231602368"/>
          <c:h val="0.12564138343466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C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11</xdr:col>
      <xdr:colOff>76200</xdr:colOff>
      <xdr:row>27</xdr:row>
      <xdr:rowOff>66675</xdr:rowOff>
    </xdr:to>
    <xdr:graphicFrame macro="">
      <xdr:nvGraphicFramePr>
        <xdr:cNvPr id="1342" name="Chart 3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80" zoomScaleNormal="80" workbookViewId="0">
      <selection activeCell="A37" sqref="A37"/>
    </sheetView>
  </sheetViews>
  <sheetFormatPr defaultRowHeight="12.75" x14ac:dyDescent="0.2"/>
  <cols>
    <col min="1" max="1" width="60.85546875" customWidth="1"/>
    <col min="2" max="2" width="13.42578125" customWidth="1"/>
    <col min="3" max="5" width="13.85546875" customWidth="1"/>
    <col min="6" max="6" width="15.42578125" customWidth="1"/>
    <col min="7" max="7" width="17.7109375" customWidth="1"/>
  </cols>
  <sheetData>
    <row r="1" spans="1:7" x14ac:dyDescent="0.2">
      <c r="A1" s="64" t="s">
        <v>46</v>
      </c>
      <c r="B1" s="64"/>
      <c r="C1" s="64"/>
      <c r="D1" s="64"/>
      <c r="E1" s="64"/>
      <c r="F1" s="64"/>
      <c r="G1" s="64"/>
    </row>
    <row r="2" spans="1:7" ht="13.5" thickBot="1" x14ac:dyDescent="0.25"/>
    <row r="3" spans="1:7" ht="15.95" customHeight="1" x14ac:dyDescent="0.2">
      <c r="A3" s="14" t="s">
        <v>0</v>
      </c>
      <c r="B3" s="35" t="s">
        <v>31</v>
      </c>
      <c r="C3" s="36" t="s">
        <v>32</v>
      </c>
      <c r="D3" s="36" t="s">
        <v>33</v>
      </c>
      <c r="E3" s="36" t="s">
        <v>34</v>
      </c>
      <c r="F3" s="49" t="s">
        <v>44</v>
      </c>
      <c r="G3" s="50" t="s">
        <v>5</v>
      </c>
    </row>
    <row r="4" spans="1:7" ht="15.95" customHeight="1" x14ac:dyDescent="0.2">
      <c r="A4" s="29" t="s">
        <v>8</v>
      </c>
      <c r="B4" s="58">
        <v>5353</v>
      </c>
      <c r="C4" s="61">
        <v>5593</v>
      </c>
      <c r="D4" s="61">
        <v>5645</v>
      </c>
      <c r="E4" s="37">
        <v>5749</v>
      </c>
      <c r="F4" s="25">
        <f>AVERAGE(B4:E4)</f>
        <v>5585</v>
      </c>
      <c r="G4" s="51">
        <f>F4/F27</f>
        <v>5.2277242550960952E-2</v>
      </c>
    </row>
    <row r="5" spans="1:7" ht="15.95" customHeight="1" x14ac:dyDescent="0.2">
      <c r="A5" s="29" t="s">
        <v>9</v>
      </c>
      <c r="B5" s="58">
        <v>91</v>
      </c>
      <c r="C5" s="58">
        <v>98</v>
      </c>
      <c r="D5" s="58">
        <v>101</v>
      </c>
      <c r="E5" s="38">
        <v>92</v>
      </c>
      <c r="F5" s="25">
        <f t="shared" ref="F5:F26" si="0">AVERAGE(B5:E5)</f>
        <v>95.5</v>
      </c>
      <c r="G5" s="52">
        <f>F5/F27</f>
        <v>8.9390808659208074E-4</v>
      </c>
    </row>
    <row r="6" spans="1:7" ht="15.95" customHeight="1" x14ac:dyDescent="0.2">
      <c r="A6" s="29" t="s">
        <v>10</v>
      </c>
      <c r="B6" s="58">
        <v>5003</v>
      </c>
      <c r="C6" s="58">
        <v>5334</v>
      </c>
      <c r="D6" s="58">
        <v>5563</v>
      </c>
      <c r="E6" s="38">
        <v>5790</v>
      </c>
      <c r="F6" s="25">
        <f t="shared" si="0"/>
        <v>5422.5</v>
      </c>
      <c r="G6" s="52">
        <f>F6/F27</f>
        <v>5.0756194759639349E-2</v>
      </c>
    </row>
    <row r="7" spans="1:7" ht="18.75" customHeight="1" x14ac:dyDescent="0.2">
      <c r="A7" s="29" t="s">
        <v>11</v>
      </c>
      <c r="B7" s="58">
        <v>15</v>
      </c>
      <c r="C7" s="58">
        <v>16</v>
      </c>
      <c r="D7" s="58">
        <v>17</v>
      </c>
      <c r="E7" s="38">
        <v>16</v>
      </c>
      <c r="F7" s="25">
        <f t="shared" si="0"/>
        <v>16</v>
      </c>
      <c r="G7" s="52">
        <f>F7/F27</f>
        <v>1.4976470560705018E-4</v>
      </c>
    </row>
    <row r="8" spans="1:7" ht="26.25" customHeight="1" x14ac:dyDescent="0.2">
      <c r="A8" s="29" t="s">
        <v>12</v>
      </c>
      <c r="B8" s="58">
        <v>374</v>
      </c>
      <c r="C8" s="58">
        <v>403</v>
      </c>
      <c r="D8" s="58">
        <v>367</v>
      </c>
      <c r="E8" s="38">
        <v>350</v>
      </c>
      <c r="F8" s="25">
        <f t="shared" si="0"/>
        <v>373.5</v>
      </c>
      <c r="G8" s="52">
        <f>F8/F27</f>
        <v>3.4960698465145773E-3</v>
      </c>
    </row>
    <row r="9" spans="1:7" ht="15.95" customHeight="1" x14ac:dyDescent="0.2">
      <c r="A9" s="29" t="s">
        <v>13</v>
      </c>
      <c r="B9" s="58">
        <v>8443</v>
      </c>
      <c r="C9" s="58">
        <v>8907</v>
      </c>
      <c r="D9" s="58">
        <v>9483</v>
      </c>
      <c r="E9" s="38">
        <v>10480</v>
      </c>
      <c r="F9" s="25">
        <f t="shared" si="0"/>
        <v>9328.25</v>
      </c>
      <c r="G9" s="52">
        <f>F9/F27</f>
        <v>8.7315163442435367E-2</v>
      </c>
    </row>
    <row r="10" spans="1:7" ht="18.75" customHeight="1" x14ac:dyDescent="0.2">
      <c r="A10" s="29" t="s">
        <v>14</v>
      </c>
      <c r="B10" s="58">
        <v>8078</v>
      </c>
      <c r="C10" s="58">
        <v>8591</v>
      </c>
      <c r="D10" s="58">
        <v>9342</v>
      </c>
      <c r="E10" s="38">
        <v>9607</v>
      </c>
      <c r="F10" s="25">
        <f t="shared" si="0"/>
        <v>8904.5</v>
      </c>
      <c r="G10" s="52">
        <f>F10/F27</f>
        <v>8.3348738817373647E-2</v>
      </c>
    </row>
    <row r="11" spans="1:7" ht="15.95" customHeight="1" x14ac:dyDescent="0.2">
      <c r="A11" s="29" t="s">
        <v>15</v>
      </c>
      <c r="B11" s="58">
        <v>3547</v>
      </c>
      <c r="C11" s="58">
        <v>4474</v>
      </c>
      <c r="D11" s="58">
        <v>4719</v>
      </c>
      <c r="E11" s="38">
        <v>4900</v>
      </c>
      <c r="F11" s="25">
        <f t="shared" si="0"/>
        <v>4410</v>
      </c>
      <c r="G11" s="52">
        <f>F11/F27</f>
        <v>4.1278896982943201E-2</v>
      </c>
    </row>
    <row r="12" spans="1:7" ht="15.95" customHeight="1" x14ac:dyDescent="0.2">
      <c r="A12" s="29" t="s">
        <v>29</v>
      </c>
      <c r="B12" s="58">
        <v>2832</v>
      </c>
      <c r="C12" s="58">
        <v>5106</v>
      </c>
      <c r="D12" s="58">
        <v>7054</v>
      </c>
      <c r="E12" s="38">
        <v>7041</v>
      </c>
      <c r="F12" s="25">
        <f t="shared" si="0"/>
        <v>5508.25</v>
      </c>
      <c r="G12" s="52">
        <f>F12/F27</f>
        <v>5.155883997875213E-2</v>
      </c>
    </row>
    <row r="13" spans="1:7" ht="15.95" customHeight="1" x14ac:dyDescent="0.2">
      <c r="A13" s="29" t="s">
        <v>30</v>
      </c>
      <c r="B13" s="58">
        <v>9028</v>
      </c>
      <c r="C13" s="58">
        <v>10626</v>
      </c>
      <c r="D13" s="58">
        <v>12137</v>
      </c>
      <c r="E13" s="38">
        <v>11973</v>
      </c>
      <c r="F13" s="25">
        <f t="shared" si="0"/>
        <v>10941</v>
      </c>
      <c r="G13" s="52">
        <f>F13/F27</f>
        <v>0.102410977752921</v>
      </c>
    </row>
    <row r="14" spans="1:7" ht="15.95" customHeight="1" x14ac:dyDescent="0.2">
      <c r="A14" s="29" t="s">
        <v>16</v>
      </c>
      <c r="B14" s="58">
        <v>8656</v>
      </c>
      <c r="C14" s="58">
        <v>9694</v>
      </c>
      <c r="D14" s="58">
        <v>10337</v>
      </c>
      <c r="E14" s="38">
        <v>10870</v>
      </c>
      <c r="F14" s="25">
        <f t="shared" si="0"/>
        <v>9889.25</v>
      </c>
      <c r="G14" s="52">
        <f>F14/F27</f>
        <v>9.2566288432782556E-2</v>
      </c>
    </row>
    <row r="15" spans="1:7" ht="15.95" customHeight="1" x14ac:dyDescent="0.2">
      <c r="A15" s="29" t="s">
        <v>17</v>
      </c>
      <c r="B15" s="58">
        <v>3897</v>
      </c>
      <c r="C15" s="58">
        <v>4056</v>
      </c>
      <c r="D15" s="58">
        <v>4200</v>
      </c>
      <c r="E15" s="38">
        <v>4285</v>
      </c>
      <c r="F15" s="25">
        <f t="shared" si="0"/>
        <v>4109.5</v>
      </c>
      <c r="G15" s="52">
        <f>F15/F27</f>
        <v>3.8466128605760791E-2</v>
      </c>
    </row>
    <row r="16" spans="1:7" ht="15.95" customHeight="1" x14ac:dyDescent="0.2">
      <c r="A16" s="29" t="s">
        <v>18</v>
      </c>
      <c r="B16" s="58">
        <v>543</v>
      </c>
      <c r="C16" s="58">
        <v>597</v>
      </c>
      <c r="D16" s="58">
        <v>674</v>
      </c>
      <c r="E16" s="38">
        <v>713</v>
      </c>
      <c r="F16" s="25">
        <f t="shared" si="0"/>
        <v>631.75</v>
      </c>
      <c r="G16" s="52">
        <f>F16/F27</f>
        <v>5.9133657979533721E-3</v>
      </c>
    </row>
    <row r="17" spans="1:8" ht="15.95" customHeight="1" x14ac:dyDescent="0.2">
      <c r="A17" s="29" t="s">
        <v>19</v>
      </c>
      <c r="B17" s="58">
        <v>5523</v>
      </c>
      <c r="C17" s="58">
        <v>5502</v>
      </c>
      <c r="D17" s="58">
        <v>5673</v>
      </c>
      <c r="E17" s="38">
        <v>5837</v>
      </c>
      <c r="F17" s="25">
        <f t="shared" si="0"/>
        <v>5633.75</v>
      </c>
      <c r="G17" s="52">
        <f>F17/F27</f>
        <v>5.273355688835743E-2</v>
      </c>
    </row>
    <row r="18" spans="1:8" ht="15.95" customHeight="1" x14ac:dyDescent="0.2">
      <c r="A18" s="29" t="s">
        <v>20</v>
      </c>
      <c r="B18" s="58">
        <v>4129</v>
      </c>
      <c r="C18" s="58">
        <v>4630</v>
      </c>
      <c r="D18" s="58">
        <v>5183</v>
      </c>
      <c r="E18" s="38">
        <v>5104</v>
      </c>
      <c r="F18" s="25">
        <f t="shared" si="0"/>
        <v>4761.5</v>
      </c>
      <c r="G18" s="52">
        <f>F18/F27</f>
        <v>4.4569040359248087E-2</v>
      </c>
    </row>
    <row r="19" spans="1:8" ht="15" customHeight="1" x14ac:dyDescent="0.2">
      <c r="A19" s="29" t="s">
        <v>21</v>
      </c>
      <c r="B19" s="58">
        <v>435</v>
      </c>
      <c r="C19" s="58">
        <v>450</v>
      </c>
      <c r="D19" s="58">
        <v>420</v>
      </c>
      <c r="E19" s="38">
        <v>468</v>
      </c>
      <c r="F19" s="25">
        <f t="shared" si="0"/>
        <v>443.25</v>
      </c>
      <c r="G19" s="52">
        <f>F19/F27</f>
        <v>4.1489503600203115E-3</v>
      </c>
    </row>
    <row r="20" spans="1:8" ht="15.95" customHeight="1" x14ac:dyDescent="0.2">
      <c r="A20" s="29" t="s">
        <v>22</v>
      </c>
      <c r="B20" s="58">
        <v>854</v>
      </c>
      <c r="C20" s="58">
        <v>902</v>
      </c>
      <c r="D20" s="58">
        <v>756</v>
      </c>
      <c r="E20" s="38">
        <v>973</v>
      </c>
      <c r="F20" s="25">
        <f t="shared" si="0"/>
        <v>871.25</v>
      </c>
      <c r="G20" s="52">
        <f>F20/F27</f>
        <v>8.1551562350089032E-3</v>
      </c>
    </row>
    <row r="21" spans="1:8" ht="15.95" customHeight="1" x14ac:dyDescent="0.2">
      <c r="A21" s="29" t="s">
        <v>23</v>
      </c>
      <c r="B21" s="58">
        <v>854</v>
      </c>
      <c r="C21" s="58">
        <v>883</v>
      </c>
      <c r="D21" s="58">
        <v>916</v>
      </c>
      <c r="E21" s="38">
        <v>939</v>
      </c>
      <c r="F21" s="25">
        <f t="shared" si="0"/>
        <v>898</v>
      </c>
      <c r="G21" s="52">
        <f>F21/F27</f>
        <v>8.4055441021956903E-3</v>
      </c>
    </row>
    <row r="22" spans="1:8" ht="15.95" customHeight="1" x14ac:dyDescent="0.2">
      <c r="A22" s="29" t="s">
        <v>24</v>
      </c>
      <c r="B22" s="58">
        <v>882</v>
      </c>
      <c r="C22" s="58">
        <v>1071</v>
      </c>
      <c r="D22" s="58">
        <v>1161</v>
      </c>
      <c r="E22" s="38">
        <v>1211</v>
      </c>
      <c r="F22" s="25">
        <f t="shared" si="0"/>
        <v>1081.25</v>
      </c>
      <c r="G22" s="52">
        <f>F22/F27</f>
        <v>1.0120817996101438E-2</v>
      </c>
    </row>
    <row r="23" spans="1:8" ht="15.95" customHeight="1" x14ac:dyDescent="0.2">
      <c r="A23" s="29" t="s">
        <v>25</v>
      </c>
      <c r="B23" s="58">
        <v>1349</v>
      </c>
      <c r="C23" s="58">
        <v>1528</v>
      </c>
      <c r="D23" s="58">
        <v>1813</v>
      </c>
      <c r="E23" s="38">
        <v>1830</v>
      </c>
      <c r="F23" s="25">
        <f t="shared" si="0"/>
        <v>1630</v>
      </c>
      <c r="G23" s="52">
        <f>F23/F27</f>
        <v>1.5257279383718236E-2</v>
      </c>
    </row>
    <row r="24" spans="1:8" ht="28.5" customHeight="1" x14ac:dyDescent="0.2">
      <c r="A24" s="29" t="s">
        <v>26</v>
      </c>
      <c r="B24" s="58">
        <v>24718</v>
      </c>
      <c r="C24" s="58">
        <v>25164</v>
      </c>
      <c r="D24" s="58">
        <v>25750</v>
      </c>
      <c r="E24" s="38">
        <v>26221</v>
      </c>
      <c r="F24" s="25">
        <f t="shared" si="0"/>
        <v>25463.25</v>
      </c>
      <c r="G24" s="52">
        <f>F24/F27</f>
        <v>0.23834350875304502</v>
      </c>
    </row>
    <row r="25" spans="1:8" x14ac:dyDescent="0.2">
      <c r="A25" s="29" t="s">
        <v>27</v>
      </c>
      <c r="B25" s="59">
        <v>80</v>
      </c>
      <c r="C25" s="58">
        <v>80</v>
      </c>
      <c r="D25" s="58">
        <v>84</v>
      </c>
      <c r="E25" s="38">
        <v>86</v>
      </c>
      <c r="F25" s="25">
        <f t="shared" si="0"/>
        <v>82.5</v>
      </c>
      <c r="G25" s="52">
        <f>F25/F27</f>
        <v>7.7222426328635242E-4</v>
      </c>
    </row>
    <row r="26" spans="1:8" ht="13.5" thickBot="1" x14ac:dyDescent="0.25">
      <c r="A26" s="29" t="s">
        <v>38</v>
      </c>
      <c r="B26" s="60">
        <v>750</v>
      </c>
      <c r="C26" s="58">
        <v>751</v>
      </c>
      <c r="D26" s="58">
        <v>755</v>
      </c>
      <c r="E26" s="38">
        <v>762</v>
      </c>
      <c r="F26" s="25">
        <f t="shared" si="0"/>
        <v>754.5</v>
      </c>
      <c r="G26" s="53">
        <f>F26/F27</f>
        <v>7.0623418987824597E-3</v>
      </c>
    </row>
    <row r="27" spans="1:8" ht="17.25" customHeight="1" thickBot="1" x14ac:dyDescent="0.25">
      <c r="A27" s="30" t="s">
        <v>28</v>
      </c>
      <c r="B27" s="39">
        <f>SUM(B4:B26)</f>
        <v>95434</v>
      </c>
      <c r="C27" s="39">
        <f>SUM(C4:C26)</f>
        <v>104456</v>
      </c>
      <c r="D27" s="62">
        <f t="shared" ref="D27:E27" si="1">SUM(D4:D26)</f>
        <v>112150</v>
      </c>
      <c r="E27" s="39">
        <f t="shared" si="1"/>
        <v>115297</v>
      </c>
      <c r="F27" s="39">
        <f>SUM(F4:F26)</f>
        <v>106834.25</v>
      </c>
      <c r="G27" s="54">
        <f>F27/F27</f>
        <v>1</v>
      </c>
    </row>
    <row r="28" spans="1:8" x14ac:dyDescent="0.2">
      <c r="A28" s="13"/>
      <c r="B28" s="27"/>
      <c r="C28" s="12"/>
      <c r="D28" s="12"/>
      <c r="E28" s="12"/>
      <c r="F28" s="12"/>
      <c r="G28" s="23"/>
    </row>
    <row r="29" spans="1:8" ht="14.25" x14ac:dyDescent="0.2">
      <c r="A29" s="8"/>
      <c r="B29" s="27"/>
      <c r="C29" s="27"/>
      <c r="D29" s="27"/>
      <c r="E29" s="27"/>
      <c r="F29" s="27"/>
      <c r="G29" s="27"/>
    </row>
    <row r="30" spans="1:8" ht="14.25" customHeight="1" x14ac:dyDescent="0.2">
      <c r="A30" s="8" t="s">
        <v>35</v>
      </c>
      <c r="B30" s="11"/>
      <c r="C30" s="27"/>
      <c r="D30" s="27"/>
      <c r="E30" s="27"/>
      <c r="F30" s="27"/>
      <c r="G30" s="27"/>
    </row>
    <row r="31" spans="1:8" ht="13.5" customHeight="1" x14ac:dyDescent="0.2">
      <c r="A31" s="11" t="s">
        <v>45</v>
      </c>
      <c r="B31" s="28"/>
      <c r="D31" s="11" t="s">
        <v>39</v>
      </c>
      <c r="H31" s="9"/>
    </row>
    <row r="32" spans="1:8" s="11" customFormat="1" ht="30" customHeight="1" x14ac:dyDescent="0.2">
      <c r="A32" s="65" t="s">
        <v>49</v>
      </c>
      <c r="B32" s="65"/>
      <c r="C32" s="65"/>
      <c r="D32" s="65"/>
      <c r="E32" s="65"/>
      <c r="F32" s="65"/>
      <c r="G32" s="65"/>
      <c r="H32" s="9"/>
    </row>
    <row r="34" spans="1:8" x14ac:dyDescent="0.2">
      <c r="A34" s="2" t="s">
        <v>1</v>
      </c>
    </row>
    <row r="35" spans="1:8" x14ac:dyDescent="0.2">
      <c r="H35" s="3"/>
    </row>
    <row r="36" spans="1:8" x14ac:dyDescent="0.2">
      <c r="A36" s="10">
        <v>45327</v>
      </c>
      <c r="F36" s="63" t="s">
        <v>3</v>
      </c>
      <c r="G36" s="63"/>
    </row>
    <row r="37" spans="1:8" x14ac:dyDescent="0.2">
      <c r="A37" s="5"/>
    </row>
  </sheetData>
  <mergeCells count="3">
    <mergeCell ref="F36:G36"/>
    <mergeCell ref="A1:G1"/>
    <mergeCell ref="A32:G32"/>
  </mergeCells>
  <phoneticPr fontId="8" type="noConversion"/>
  <pageMargins left="0.15748031496062992" right="0.15748031496062992" top="0.39370078740157483" bottom="0.19685039370078741" header="0.51181102362204722" footer="0.2800000000000000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opLeftCell="A16" zoomScale="80" zoomScaleNormal="80" workbookViewId="0">
      <selection activeCell="A36" sqref="A36"/>
    </sheetView>
  </sheetViews>
  <sheetFormatPr defaultRowHeight="12.75" x14ac:dyDescent="0.2"/>
  <cols>
    <col min="1" max="1" width="61.140625" customWidth="1"/>
    <col min="2" max="2" width="13.140625" bestFit="1" customWidth="1"/>
    <col min="3" max="4" width="11.85546875" customWidth="1"/>
    <col min="5" max="5" width="13.140625" bestFit="1" customWidth="1"/>
    <col min="6" max="6" width="15" customWidth="1"/>
    <col min="7" max="7" width="18.140625" customWidth="1"/>
  </cols>
  <sheetData>
    <row r="1" spans="1:7" ht="12.75" customHeight="1" x14ac:dyDescent="0.2">
      <c r="A1" s="64" t="s">
        <v>47</v>
      </c>
      <c r="B1" s="64"/>
      <c r="C1" s="64"/>
      <c r="D1" s="64"/>
      <c r="E1" s="64"/>
      <c r="F1" s="64"/>
      <c r="G1" s="64"/>
    </row>
    <row r="2" spans="1:7" ht="13.5" thickBot="1" x14ac:dyDescent="0.25"/>
    <row r="3" spans="1:7" ht="15.95" customHeight="1" x14ac:dyDescent="0.2">
      <c r="A3" s="14" t="s">
        <v>0</v>
      </c>
      <c r="B3" s="40" t="s">
        <v>31</v>
      </c>
      <c r="C3" s="41" t="s">
        <v>32</v>
      </c>
      <c r="D3" s="41" t="s">
        <v>33</v>
      </c>
      <c r="E3" s="41" t="s">
        <v>34</v>
      </c>
      <c r="F3" s="55" t="s">
        <v>36</v>
      </c>
      <c r="G3" s="50" t="s">
        <v>5</v>
      </c>
    </row>
    <row r="4" spans="1:7" ht="15.95" customHeight="1" x14ac:dyDescent="0.2">
      <c r="A4" s="16" t="s">
        <v>8</v>
      </c>
      <c r="B4" s="42">
        <v>656</v>
      </c>
      <c r="C4" s="42">
        <v>640</v>
      </c>
      <c r="D4" s="42">
        <v>629</v>
      </c>
      <c r="E4" s="43">
        <v>604</v>
      </c>
      <c r="F4" s="25">
        <f>AVERAGE(B4:E4)</f>
        <v>632.25</v>
      </c>
      <c r="G4" s="51">
        <f>F4/F27</f>
        <v>7.1309943070472495E-3</v>
      </c>
    </row>
    <row r="5" spans="1:7" ht="15.95" customHeight="1" x14ac:dyDescent="0.2">
      <c r="A5" s="16" t="s">
        <v>9</v>
      </c>
      <c r="B5" s="44">
        <v>85</v>
      </c>
      <c r="C5" s="44">
        <v>84</v>
      </c>
      <c r="D5" s="44">
        <v>76</v>
      </c>
      <c r="E5" s="43">
        <v>139</v>
      </c>
      <c r="F5" s="25">
        <f t="shared" ref="F5:F26" si="0">AVERAGE(B5:E5)</f>
        <v>96</v>
      </c>
      <c r="G5" s="52">
        <f>F5/F27</f>
        <v>1.0827607014259168E-3</v>
      </c>
    </row>
    <row r="6" spans="1:7" ht="15.95" customHeight="1" x14ac:dyDescent="0.2">
      <c r="A6" s="16" t="s">
        <v>10</v>
      </c>
      <c r="B6" s="44">
        <v>7342</v>
      </c>
      <c r="C6" s="44">
        <v>7301</v>
      </c>
      <c r="D6" s="44">
        <v>7063</v>
      </c>
      <c r="E6" s="45">
        <v>7057</v>
      </c>
      <c r="F6" s="25">
        <f t="shared" si="0"/>
        <v>7190.75</v>
      </c>
      <c r="G6" s="52">
        <f>F6/F27</f>
        <v>8.1102724101858453E-2</v>
      </c>
    </row>
    <row r="7" spans="1:7" ht="15.95" customHeight="1" x14ac:dyDescent="0.2">
      <c r="A7" s="16" t="s">
        <v>11</v>
      </c>
      <c r="B7" s="44">
        <v>71</v>
      </c>
      <c r="C7" s="44">
        <v>72</v>
      </c>
      <c r="D7" s="44">
        <v>62</v>
      </c>
      <c r="E7" s="25">
        <v>75</v>
      </c>
      <c r="F7" s="25">
        <f t="shared" si="0"/>
        <v>70</v>
      </c>
      <c r="G7" s="52">
        <f>F7/F27</f>
        <v>7.8951301145639772E-4</v>
      </c>
    </row>
    <row r="8" spans="1:7" ht="15.95" customHeight="1" x14ac:dyDescent="0.2">
      <c r="A8" s="16" t="s">
        <v>12</v>
      </c>
      <c r="B8" s="44">
        <v>255</v>
      </c>
      <c r="C8" s="44">
        <v>260</v>
      </c>
      <c r="D8" s="44">
        <v>247</v>
      </c>
      <c r="E8" s="25">
        <v>233</v>
      </c>
      <c r="F8" s="25">
        <f t="shared" si="0"/>
        <v>248.75</v>
      </c>
      <c r="G8" s="52">
        <f>F8/F27</f>
        <v>2.8055908799968421E-3</v>
      </c>
    </row>
    <row r="9" spans="1:7" ht="15.95" customHeight="1" x14ac:dyDescent="0.2">
      <c r="A9" s="16" t="s">
        <v>13</v>
      </c>
      <c r="B9" s="44">
        <v>9667</v>
      </c>
      <c r="C9" s="44">
        <v>9729</v>
      </c>
      <c r="D9" s="44">
        <v>9404</v>
      </c>
      <c r="E9" s="45">
        <v>9395</v>
      </c>
      <c r="F9" s="25">
        <f t="shared" si="0"/>
        <v>9548.75</v>
      </c>
      <c r="G9" s="52">
        <f>F9/F27</f>
        <v>0.10769803383063255</v>
      </c>
    </row>
    <row r="10" spans="1:7" ht="15.95" customHeight="1" x14ac:dyDescent="0.2">
      <c r="A10" s="16" t="s">
        <v>14</v>
      </c>
      <c r="B10" s="44">
        <v>14280</v>
      </c>
      <c r="C10" s="44">
        <v>14438</v>
      </c>
      <c r="D10" s="44">
        <v>14473</v>
      </c>
      <c r="E10" s="45">
        <v>14441</v>
      </c>
      <c r="F10" s="25">
        <f t="shared" si="0"/>
        <v>14408</v>
      </c>
      <c r="G10" s="52">
        <f>F10/F27</f>
        <v>0.16250433527233971</v>
      </c>
    </row>
    <row r="11" spans="1:7" ht="15.95" customHeight="1" x14ac:dyDescent="0.2">
      <c r="A11" s="16" t="s">
        <v>15</v>
      </c>
      <c r="B11" s="44">
        <v>4036</v>
      </c>
      <c r="C11" s="44">
        <v>4644</v>
      </c>
      <c r="D11" s="44">
        <v>4520</v>
      </c>
      <c r="E11" s="25">
        <v>4519</v>
      </c>
      <c r="F11" s="25">
        <f t="shared" si="0"/>
        <v>4429.75</v>
      </c>
      <c r="G11" s="52">
        <f>F11/F27</f>
        <v>4.9962075178556824E-2</v>
      </c>
    </row>
    <row r="12" spans="1:7" ht="15.95" customHeight="1" x14ac:dyDescent="0.2">
      <c r="A12" s="16" t="s">
        <v>29</v>
      </c>
      <c r="B12" s="44">
        <v>6252</v>
      </c>
      <c r="C12" s="44">
        <v>9829</v>
      </c>
      <c r="D12" s="44">
        <v>11146</v>
      </c>
      <c r="E12" s="25">
        <v>9658</v>
      </c>
      <c r="F12" s="25">
        <f t="shared" si="0"/>
        <v>9221.25</v>
      </c>
      <c r="G12" s="52">
        <f>F12/F27</f>
        <v>0.10400424081274726</v>
      </c>
    </row>
    <row r="13" spans="1:7" ht="15.95" customHeight="1" x14ac:dyDescent="0.2">
      <c r="A13" s="16" t="s">
        <v>30</v>
      </c>
      <c r="B13" s="44">
        <v>8777</v>
      </c>
      <c r="C13" s="44">
        <v>10007</v>
      </c>
      <c r="D13" s="44">
        <v>10827</v>
      </c>
      <c r="E13" s="45">
        <v>10132</v>
      </c>
      <c r="F13" s="25">
        <f t="shared" si="0"/>
        <v>9935.75</v>
      </c>
      <c r="G13" s="52">
        <f>F13/F27</f>
        <v>0.11206291290825576</v>
      </c>
    </row>
    <row r="14" spans="1:7" ht="15.95" customHeight="1" x14ac:dyDescent="0.2">
      <c r="A14" s="16" t="s">
        <v>16</v>
      </c>
      <c r="B14" s="44">
        <v>3858</v>
      </c>
      <c r="C14" s="44">
        <v>3905</v>
      </c>
      <c r="D14" s="44">
        <v>4029</v>
      </c>
      <c r="E14" s="25">
        <v>4095</v>
      </c>
      <c r="F14" s="25">
        <f t="shared" si="0"/>
        <v>3971.75</v>
      </c>
      <c r="G14" s="52">
        <f>F14/F27</f>
        <v>4.4796404332170685E-2</v>
      </c>
    </row>
    <row r="15" spans="1:7" ht="15.95" customHeight="1" x14ac:dyDescent="0.2">
      <c r="A15" s="16" t="s">
        <v>17</v>
      </c>
      <c r="B15" s="44">
        <v>2571</v>
      </c>
      <c r="C15" s="44">
        <v>2513</v>
      </c>
      <c r="D15" s="44">
        <v>2488</v>
      </c>
      <c r="E15" s="25">
        <v>2455</v>
      </c>
      <c r="F15" s="25">
        <f t="shared" si="0"/>
        <v>2506.75</v>
      </c>
      <c r="G15" s="52">
        <f>F15/F27</f>
        <v>2.8273024878118929E-2</v>
      </c>
    </row>
    <row r="16" spans="1:7" ht="15.95" customHeight="1" x14ac:dyDescent="0.2">
      <c r="A16" s="16" t="s">
        <v>18</v>
      </c>
      <c r="B16" s="44">
        <v>996</v>
      </c>
      <c r="C16" s="44">
        <v>1075</v>
      </c>
      <c r="D16" s="44">
        <v>1104</v>
      </c>
      <c r="E16" s="25">
        <v>1120</v>
      </c>
      <c r="F16" s="25">
        <f t="shared" si="0"/>
        <v>1073.75</v>
      </c>
      <c r="G16" s="52">
        <f>F16/F27</f>
        <v>1.2110565657875815E-2</v>
      </c>
    </row>
    <row r="17" spans="1:8" ht="15.95" customHeight="1" x14ac:dyDescent="0.2">
      <c r="A17" s="16" t="s">
        <v>19</v>
      </c>
      <c r="B17" s="44">
        <v>7256</v>
      </c>
      <c r="C17" s="44">
        <v>7420</v>
      </c>
      <c r="D17" s="44">
        <v>7573</v>
      </c>
      <c r="E17" s="25">
        <v>7719</v>
      </c>
      <c r="F17" s="25">
        <f t="shared" si="0"/>
        <v>7492</v>
      </c>
      <c r="G17" s="52">
        <f>F17/F27</f>
        <v>8.4500449740447597E-2</v>
      </c>
    </row>
    <row r="18" spans="1:8" ht="15.95" customHeight="1" x14ac:dyDescent="0.2">
      <c r="A18" s="16" t="s">
        <v>20</v>
      </c>
      <c r="B18" s="44">
        <v>4495</v>
      </c>
      <c r="C18" s="44">
        <v>4965</v>
      </c>
      <c r="D18" s="44">
        <v>5203</v>
      </c>
      <c r="E18" s="25">
        <v>5147</v>
      </c>
      <c r="F18" s="25">
        <f t="shared" si="0"/>
        <v>4952.5</v>
      </c>
      <c r="G18" s="52">
        <f>F18/F27</f>
        <v>5.5858045560540137E-2</v>
      </c>
    </row>
    <row r="19" spans="1:8" ht="15.95" customHeight="1" x14ac:dyDescent="0.2">
      <c r="A19" s="16" t="s">
        <v>21</v>
      </c>
      <c r="B19" s="44">
        <v>2083</v>
      </c>
      <c r="C19" s="44">
        <v>2136</v>
      </c>
      <c r="D19" s="44">
        <v>2121</v>
      </c>
      <c r="E19" s="25">
        <v>2249</v>
      </c>
      <c r="F19" s="25">
        <f t="shared" si="0"/>
        <v>2147.25</v>
      </c>
      <c r="G19" s="52">
        <f>F19/F27</f>
        <v>2.4218311626425001E-2</v>
      </c>
    </row>
    <row r="20" spans="1:8" ht="15.95" customHeight="1" x14ac:dyDescent="0.2">
      <c r="A20" s="16" t="s">
        <v>22</v>
      </c>
      <c r="B20" s="44">
        <v>2475</v>
      </c>
      <c r="C20" s="44">
        <v>2566</v>
      </c>
      <c r="D20" s="44">
        <v>2103</v>
      </c>
      <c r="E20" s="25">
        <v>2595</v>
      </c>
      <c r="F20" s="25">
        <f t="shared" si="0"/>
        <v>2434.75</v>
      </c>
      <c r="G20" s="52">
        <f>F20/F27</f>
        <v>2.7460954352049489E-2</v>
      </c>
    </row>
    <row r="21" spans="1:8" ht="15.95" customHeight="1" x14ac:dyDescent="0.2">
      <c r="A21" s="16" t="s">
        <v>23</v>
      </c>
      <c r="B21" s="44">
        <v>2655</v>
      </c>
      <c r="C21" s="44">
        <v>2727</v>
      </c>
      <c r="D21" s="44">
        <v>2803</v>
      </c>
      <c r="E21" s="25">
        <v>2856</v>
      </c>
      <c r="F21" s="25">
        <f t="shared" si="0"/>
        <v>2760.25</v>
      </c>
      <c r="G21" s="52">
        <f>F21/F27</f>
        <v>3.1132189855321742E-2</v>
      </c>
    </row>
    <row r="22" spans="1:8" ht="15.95" customHeight="1" x14ac:dyDescent="0.2">
      <c r="A22" s="16" t="s">
        <v>24</v>
      </c>
      <c r="B22" s="44">
        <v>2065</v>
      </c>
      <c r="C22" s="44">
        <v>2165</v>
      </c>
      <c r="D22" s="44">
        <v>2281</v>
      </c>
      <c r="E22" s="25">
        <v>2349</v>
      </c>
      <c r="F22" s="25">
        <f t="shared" si="0"/>
        <v>2215</v>
      </c>
      <c r="G22" s="52">
        <f>F22/F27</f>
        <v>2.4982447433941728E-2</v>
      </c>
    </row>
    <row r="23" spans="1:8" ht="15.95" customHeight="1" x14ac:dyDescent="0.2">
      <c r="A23" s="16" t="s">
        <v>25</v>
      </c>
      <c r="B23" s="44">
        <v>2006</v>
      </c>
      <c r="C23" s="44">
        <v>2201</v>
      </c>
      <c r="D23" s="44">
        <v>2321</v>
      </c>
      <c r="E23" s="25">
        <v>2339</v>
      </c>
      <c r="F23" s="25">
        <f t="shared" si="0"/>
        <v>2216.75</v>
      </c>
      <c r="G23" s="52">
        <f>F23/F27</f>
        <v>2.5002185259228139E-2</v>
      </c>
    </row>
    <row r="24" spans="1:8" ht="25.5" customHeight="1" x14ac:dyDescent="0.2">
      <c r="A24" s="16" t="s">
        <v>26</v>
      </c>
      <c r="B24" s="44">
        <v>313</v>
      </c>
      <c r="C24" s="44">
        <v>307</v>
      </c>
      <c r="D24" s="44">
        <v>296</v>
      </c>
      <c r="E24" s="45">
        <v>284</v>
      </c>
      <c r="F24" s="25">
        <f t="shared" si="0"/>
        <v>300</v>
      </c>
      <c r="G24" s="52">
        <f>F24/F27</f>
        <v>3.3836271919559903E-3</v>
      </c>
    </row>
    <row r="25" spans="1:8" ht="14.25" customHeight="1" x14ac:dyDescent="0.2">
      <c r="A25" s="17" t="s">
        <v>27</v>
      </c>
      <c r="B25" s="44">
        <v>90</v>
      </c>
      <c r="C25" s="44">
        <v>91</v>
      </c>
      <c r="D25" s="44">
        <v>96</v>
      </c>
      <c r="E25" s="45">
        <v>94</v>
      </c>
      <c r="F25" s="25">
        <f t="shared" si="0"/>
        <v>92.75</v>
      </c>
      <c r="G25" s="52">
        <f>F25/F27</f>
        <v>1.0461047401797269E-3</v>
      </c>
    </row>
    <row r="26" spans="1:8" ht="14.25" customHeight="1" thickBot="1" x14ac:dyDescent="0.25">
      <c r="A26" s="16" t="s">
        <v>38</v>
      </c>
      <c r="B26" s="44">
        <v>711</v>
      </c>
      <c r="C26" s="44">
        <v>718</v>
      </c>
      <c r="D26" s="44">
        <v>720</v>
      </c>
      <c r="E26" s="45">
        <v>721</v>
      </c>
      <c r="F26" s="25">
        <f t="shared" si="0"/>
        <v>717.5</v>
      </c>
      <c r="G26" s="53">
        <f>F26/F27</f>
        <v>8.0925083674280775E-3</v>
      </c>
    </row>
    <row r="27" spans="1:8" ht="15.75" customHeight="1" thickBot="1" x14ac:dyDescent="0.25">
      <c r="A27" s="15" t="s">
        <v>28</v>
      </c>
      <c r="B27" s="46">
        <f>SUM(B4:B26)</f>
        <v>82995</v>
      </c>
      <c r="C27" s="46">
        <f t="shared" ref="C27:F27" si="1">SUM(C4:C26)</f>
        <v>89793</v>
      </c>
      <c r="D27" s="46">
        <f>SUM(D4:D26)</f>
        <v>91585</v>
      </c>
      <c r="E27" s="57">
        <f t="shared" si="1"/>
        <v>90276</v>
      </c>
      <c r="F27" s="46">
        <f t="shared" si="1"/>
        <v>88662.25</v>
      </c>
      <c r="G27" s="54">
        <f>F27/F27</f>
        <v>1</v>
      </c>
    </row>
    <row r="28" spans="1:8" ht="15.75" customHeight="1" x14ac:dyDescent="0.2">
      <c r="A28" s="32"/>
      <c r="B28" s="33"/>
      <c r="C28" s="33"/>
      <c r="D28" s="33"/>
      <c r="E28" s="33"/>
      <c r="F28" s="33"/>
      <c r="G28" s="34"/>
    </row>
    <row r="29" spans="1:8" x14ac:dyDescent="0.2">
      <c r="A29" s="31"/>
      <c r="B29" s="18"/>
      <c r="G29" s="24"/>
    </row>
    <row r="30" spans="1:8" ht="12.75" customHeight="1" x14ac:dyDescent="0.2">
      <c r="A30" s="65" t="s">
        <v>37</v>
      </c>
      <c r="B30" s="65"/>
      <c r="C30" s="65"/>
      <c r="D30" s="65"/>
      <c r="E30" s="65"/>
      <c r="F30" s="65"/>
      <c r="G30" s="65"/>
    </row>
    <row r="31" spans="1:8" x14ac:dyDescent="0.2">
      <c r="A31" s="7"/>
    </row>
    <row r="32" spans="1:8" s="11" customFormat="1" ht="30" customHeight="1" x14ac:dyDescent="0.2">
      <c r="A32" s="65" t="s">
        <v>50</v>
      </c>
      <c r="B32" s="65"/>
      <c r="C32" s="65"/>
      <c r="D32" s="65"/>
      <c r="E32" s="65"/>
      <c r="F32" s="65"/>
      <c r="G32" s="65"/>
      <c r="H32" s="9"/>
    </row>
    <row r="33" spans="1:7" x14ac:dyDescent="0.2">
      <c r="A33" s="2" t="s">
        <v>1</v>
      </c>
    </row>
    <row r="35" spans="1:7" x14ac:dyDescent="0.2">
      <c r="E35" s="66" t="s">
        <v>2</v>
      </c>
      <c r="F35" s="66"/>
      <c r="G35" s="66"/>
    </row>
    <row r="36" spans="1:7" x14ac:dyDescent="0.2">
      <c r="A36" s="10">
        <f>aliens!A36</f>
        <v>45327</v>
      </c>
      <c r="E36" s="63" t="s">
        <v>3</v>
      </c>
      <c r="F36" s="63"/>
      <c r="G36" s="63"/>
    </row>
  </sheetData>
  <mergeCells count="5">
    <mergeCell ref="E36:G36"/>
    <mergeCell ref="E35:G35"/>
    <mergeCell ref="A1:G1"/>
    <mergeCell ref="A30:G30"/>
    <mergeCell ref="A32:G32"/>
  </mergeCells>
  <phoneticPr fontId="8" type="noConversion"/>
  <pageMargins left="0.15748031496062992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2"/>
  <sheetViews>
    <sheetView zoomScale="75" zoomScaleNormal="75" workbookViewId="0">
      <selection activeCell="D53" sqref="D53"/>
    </sheetView>
  </sheetViews>
  <sheetFormatPr defaultRowHeight="12.75" x14ac:dyDescent="0.2"/>
  <cols>
    <col min="1" max="1" width="13.85546875" customWidth="1"/>
  </cols>
  <sheetData>
    <row r="1" spans="1:2" x14ac:dyDescent="0.2">
      <c r="A1" s="6">
        <f>aliens!F27</f>
        <v>106834.25</v>
      </c>
      <c r="B1" t="s">
        <v>6</v>
      </c>
    </row>
    <row r="2" spans="1:2" x14ac:dyDescent="0.2">
      <c r="A2" s="6">
        <f>europeans!F27</f>
        <v>88662.25</v>
      </c>
      <c r="B2" t="s">
        <v>7</v>
      </c>
    </row>
    <row r="31" spans="1:1" ht="14.25" x14ac:dyDescent="0.2">
      <c r="A31" s="22"/>
    </row>
    <row r="32" spans="1:1" ht="14.25" x14ac:dyDescent="0.2">
      <c r="A32" s="22"/>
    </row>
  </sheetData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"/>
  <sheetViews>
    <sheetView zoomScale="90" zoomScaleNormal="90" zoomScaleSheetLayoutView="70" workbookViewId="0">
      <selection activeCell="A35" sqref="A35"/>
    </sheetView>
  </sheetViews>
  <sheetFormatPr defaultRowHeight="12.75" x14ac:dyDescent="0.2"/>
  <cols>
    <col min="1" max="1" width="61.42578125" customWidth="1"/>
    <col min="2" max="2" width="12.7109375" customWidth="1"/>
    <col min="3" max="4" width="12.5703125" customWidth="1"/>
    <col min="5" max="5" width="12.7109375" customWidth="1"/>
    <col min="6" max="6" width="14.5703125" customWidth="1"/>
    <col min="7" max="7" width="18.28515625" customWidth="1"/>
    <col min="8" max="9" width="9.140625" customWidth="1"/>
    <col min="16" max="16" width="11.85546875" customWidth="1"/>
  </cols>
  <sheetData>
    <row r="1" spans="1:9" ht="12.75" customHeight="1" x14ac:dyDescent="0.2">
      <c r="A1" s="64" t="s">
        <v>48</v>
      </c>
      <c r="B1" s="64"/>
      <c r="C1" s="64"/>
      <c r="D1" s="64"/>
      <c r="E1" s="64"/>
      <c r="F1" s="64"/>
      <c r="G1" s="64"/>
    </row>
    <row r="2" spans="1:9" ht="13.5" thickBot="1" x14ac:dyDescent="0.25"/>
    <row r="3" spans="1:9" ht="15.95" customHeight="1" x14ac:dyDescent="0.2">
      <c r="A3" s="21" t="s">
        <v>0</v>
      </c>
      <c r="B3" s="40" t="s">
        <v>31</v>
      </c>
      <c r="C3" s="41" t="s">
        <v>32</v>
      </c>
      <c r="D3" s="41" t="s">
        <v>33</v>
      </c>
      <c r="E3" s="47" t="s">
        <v>34</v>
      </c>
      <c r="F3" s="56" t="s">
        <v>40</v>
      </c>
      <c r="G3" s="50" t="s">
        <v>5</v>
      </c>
    </row>
    <row r="4" spans="1:9" ht="15.95" customHeight="1" x14ac:dyDescent="0.2">
      <c r="A4" s="16" t="s">
        <v>8</v>
      </c>
      <c r="B4" s="48">
        <f>SUM(aliens!B4,europeans!B4)</f>
        <v>6009</v>
      </c>
      <c r="C4" s="48">
        <f>SUM(aliens!C4,europeans!C4)</f>
        <v>6233</v>
      </c>
      <c r="D4" s="48">
        <f>SUM(aliens!D4,europeans!D4)</f>
        <v>6274</v>
      </c>
      <c r="E4" s="48">
        <f>SUM(aliens!E4,europeans!E4)</f>
        <v>6353</v>
      </c>
      <c r="F4" s="25">
        <f>AVERAGE(B4:E4)</f>
        <v>6217.25</v>
      </c>
      <c r="G4" s="51">
        <f>F4/F27</f>
        <v>3.180235963303691E-2</v>
      </c>
    </row>
    <row r="5" spans="1:9" ht="15.95" customHeight="1" x14ac:dyDescent="0.2">
      <c r="A5" s="16" t="s">
        <v>9</v>
      </c>
      <c r="B5" s="48">
        <f>SUM(aliens!B5,europeans!B5)</f>
        <v>176</v>
      </c>
      <c r="C5" s="48">
        <f>SUM(aliens!C5,europeans!C5)</f>
        <v>182</v>
      </c>
      <c r="D5" s="48">
        <f>SUM(aliens!D5,europeans!D5)</f>
        <v>177</v>
      </c>
      <c r="E5" s="48">
        <f>SUM(aliens!E5,europeans!E5)</f>
        <v>231</v>
      </c>
      <c r="F5" s="25">
        <f t="shared" ref="F5:F26" si="0">AVERAGE(B5:E5)</f>
        <v>191.5</v>
      </c>
      <c r="G5" s="52">
        <f>F5/F27</f>
        <v>9.795571787730216E-4</v>
      </c>
    </row>
    <row r="6" spans="1:9" ht="15.95" customHeight="1" x14ac:dyDescent="0.2">
      <c r="A6" s="16" t="s">
        <v>10</v>
      </c>
      <c r="B6" s="48">
        <f>SUM(aliens!B6,europeans!B6)</f>
        <v>12345</v>
      </c>
      <c r="C6" s="48">
        <f>SUM(aliens!C6,europeans!C6)</f>
        <v>12635</v>
      </c>
      <c r="D6" s="48">
        <f>SUM(aliens!D6,europeans!D6)</f>
        <v>12626</v>
      </c>
      <c r="E6" s="48">
        <f>SUM(aliens!E6,europeans!E6)</f>
        <v>12847</v>
      </c>
      <c r="F6" s="25">
        <f t="shared" si="0"/>
        <v>12613.25</v>
      </c>
      <c r="G6" s="52">
        <f>F6/F27</f>
        <v>6.4519057885946807E-2</v>
      </c>
    </row>
    <row r="7" spans="1:9" ht="15.95" customHeight="1" x14ac:dyDescent="0.2">
      <c r="A7" s="16" t="s">
        <v>11</v>
      </c>
      <c r="B7" s="48">
        <f>SUM(aliens!B7,europeans!B7)</f>
        <v>86</v>
      </c>
      <c r="C7" s="48">
        <f>SUM(aliens!C7,europeans!C7)</f>
        <v>88</v>
      </c>
      <c r="D7" s="48">
        <f>SUM(aliens!D7,europeans!D7)</f>
        <v>79</v>
      </c>
      <c r="E7" s="48">
        <f>SUM(aliens!E7,europeans!E7)</f>
        <v>91</v>
      </c>
      <c r="F7" s="25">
        <f t="shared" si="0"/>
        <v>86</v>
      </c>
      <c r="G7" s="52">
        <f>F7/F27</f>
        <v>4.3990557375707493E-4</v>
      </c>
    </row>
    <row r="8" spans="1:9" ht="27" customHeight="1" x14ac:dyDescent="0.2">
      <c r="A8" s="16" t="s">
        <v>12</v>
      </c>
      <c r="B8" s="48">
        <f>SUM(aliens!B8,europeans!B8)</f>
        <v>629</v>
      </c>
      <c r="C8" s="48">
        <f>SUM(aliens!C8,europeans!C8)</f>
        <v>663</v>
      </c>
      <c r="D8" s="48">
        <f>SUM(aliens!D8,europeans!D8)</f>
        <v>614</v>
      </c>
      <c r="E8" s="48">
        <f>SUM(aliens!E8,europeans!E8)</f>
        <v>583</v>
      </c>
      <c r="F8" s="25">
        <f t="shared" si="0"/>
        <v>622.25</v>
      </c>
      <c r="G8" s="52">
        <f>F8/F27</f>
        <v>3.1829214333760451E-3</v>
      </c>
    </row>
    <row r="9" spans="1:9" ht="15.95" customHeight="1" x14ac:dyDescent="0.2">
      <c r="A9" s="16" t="s">
        <v>13</v>
      </c>
      <c r="B9" s="48">
        <f>SUM(aliens!B9,europeans!B9)</f>
        <v>18110</v>
      </c>
      <c r="C9" s="48">
        <f>SUM(aliens!C9,europeans!C9)</f>
        <v>18636</v>
      </c>
      <c r="D9" s="48">
        <f>SUM(aliens!D9,europeans!D9)</f>
        <v>18887</v>
      </c>
      <c r="E9" s="48">
        <f>SUM(aliens!E9,europeans!E9)</f>
        <v>19875</v>
      </c>
      <c r="F9" s="25">
        <f t="shared" si="0"/>
        <v>18877</v>
      </c>
      <c r="G9" s="52">
        <f>F9/F27</f>
        <v>9.6559273439677948E-2</v>
      </c>
    </row>
    <row r="10" spans="1:9" ht="15.95" customHeight="1" x14ac:dyDescent="0.2">
      <c r="A10" s="16" t="s">
        <v>14</v>
      </c>
      <c r="B10" s="48">
        <f>SUM(aliens!B10,europeans!B10)</f>
        <v>22358</v>
      </c>
      <c r="C10" s="48">
        <f>SUM(aliens!C10,europeans!C10)</f>
        <v>23029</v>
      </c>
      <c r="D10" s="48">
        <f>SUM(aliens!D10,europeans!D10)</f>
        <v>23815</v>
      </c>
      <c r="E10" s="48">
        <f>SUM(aliens!E10,europeans!E10)</f>
        <v>24048</v>
      </c>
      <c r="F10" s="25">
        <f t="shared" si="0"/>
        <v>23312.5</v>
      </c>
      <c r="G10" s="52">
        <f>F10/F27</f>
        <v>0.11924765916525359</v>
      </c>
    </row>
    <row r="11" spans="1:9" ht="15.95" customHeight="1" x14ac:dyDescent="0.2">
      <c r="A11" s="16" t="s">
        <v>15</v>
      </c>
      <c r="B11" s="48">
        <f>SUM(aliens!B11,europeans!B11)</f>
        <v>7583</v>
      </c>
      <c r="C11" s="48">
        <f>SUM(aliens!C11,europeans!C11)</f>
        <v>9118</v>
      </c>
      <c r="D11" s="48">
        <f>SUM(aliens!D11,europeans!D11)</f>
        <v>9239</v>
      </c>
      <c r="E11" s="48">
        <f>SUM(aliens!E11,europeans!E11)</f>
        <v>9419</v>
      </c>
      <c r="F11" s="25">
        <f t="shared" si="0"/>
        <v>8839.75</v>
      </c>
      <c r="G11" s="52">
        <f>F11/F27</f>
        <v>4.5216922042082594E-2</v>
      </c>
    </row>
    <row r="12" spans="1:9" ht="15.95" customHeight="1" x14ac:dyDescent="0.2">
      <c r="A12" s="16" t="s">
        <v>29</v>
      </c>
      <c r="B12" s="48">
        <f>SUM(aliens!B12,europeans!B12)</f>
        <v>9084</v>
      </c>
      <c r="C12" s="48">
        <f>SUM(aliens!C12,europeans!C12)</f>
        <v>14935</v>
      </c>
      <c r="D12" s="48">
        <f>SUM(aliens!D12,europeans!D12)</f>
        <v>18200</v>
      </c>
      <c r="E12" s="48">
        <f>SUM(aliens!E12,europeans!E12)</f>
        <v>16699</v>
      </c>
      <c r="F12" s="25">
        <f t="shared" si="0"/>
        <v>14729.5</v>
      </c>
      <c r="G12" s="52">
        <f>F12/F27</f>
        <v>7.5344059868079474E-2</v>
      </c>
      <c r="I12" t="s">
        <v>42</v>
      </c>
    </row>
    <row r="13" spans="1:9" ht="14.25" customHeight="1" x14ac:dyDescent="0.2">
      <c r="A13" s="16" t="s">
        <v>30</v>
      </c>
      <c r="B13" s="48">
        <f>SUM(aliens!B13,europeans!B13)</f>
        <v>17805</v>
      </c>
      <c r="C13" s="48">
        <f>SUM(aliens!C13,europeans!C13)</f>
        <v>20633</v>
      </c>
      <c r="D13" s="48">
        <f>SUM(aliens!D13,europeans!D13)</f>
        <v>22964</v>
      </c>
      <c r="E13" s="48">
        <f>SUM(aliens!E13,europeans!E13)</f>
        <v>22105</v>
      </c>
      <c r="F13" s="25">
        <f t="shared" si="0"/>
        <v>20876.75</v>
      </c>
      <c r="G13" s="52">
        <f>F13/F27</f>
        <v>0.10678835682480249</v>
      </c>
    </row>
    <row r="14" spans="1:9" ht="15.95" customHeight="1" x14ac:dyDescent="0.2">
      <c r="A14" s="16" t="s">
        <v>16</v>
      </c>
      <c r="B14" s="48">
        <f>SUM(aliens!B14,europeans!B14)</f>
        <v>12514</v>
      </c>
      <c r="C14" s="48">
        <f>SUM(aliens!C14,europeans!C14)</f>
        <v>13599</v>
      </c>
      <c r="D14" s="48">
        <f>SUM(aliens!D14,europeans!D14)</f>
        <v>14366</v>
      </c>
      <c r="E14" s="48">
        <f>SUM(aliens!E14,europeans!E14)</f>
        <v>14965</v>
      </c>
      <c r="F14" s="25">
        <f t="shared" si="0"/>
        <v>13861</v>
      </c>
      <c r="G14" s="52">
        <f>F14/F27</f>
        <v>7.0901525091242049E-2</v>
      </c>
    </row>
    <row r="15" spans="1:9" ht="15.95" customHeight="1" x14ac:dyDescent="0.2">
      <c r="A15" s="16" t="s">
        <v>17</v>
      </c>
      <c r="B15" s="48">
        <f>SUM(aliens!B15,europeans!B15)</f>
        <v>6468</v>
      </c>
      <c r="C15" s="48">
        <f>SUM(aliens!C15,europeans!C15)</f>
        <v>6569</v>
      </c>
      <c r="D15" s="48">
        <f>SUM(aliens!D15,europeans!D15)</f>
        <v>6688</v>
      </c>
      <c r="E15" s="48">
        <f>SUM(aliens!E15,europeans!E15)</f>
        <v>6740</v>
      </c>
      <c r="F15" s="25">
        <f t="shared" si="0"/>
        <v>6616.25</v>
      </c>
      <c r="G15" s="52">
        <f>F15/F27</f>
        <v>3.384331688802613E-2</v>
      </c>
    </row>
    <row r="16" spans="1:9" ht="15.95" customHeight="1" x14ac:dyDescent="0.2">
      <c r="A16" s="16" t="s">
        <v>18</v>
      </c>
      <c r="B16" s="48">
        <f>SUM(aliens!B16,europeans!B16)</f>
        <v>1539</v>
      </c>
      <c r="C16" s="48">
        <f>SUM(aliens!C16,europeans!C16)</f>
        <v>1672</v>
      </c>
      <c r="D16" s="48">
        <f>SUM(aliens!D16,europeans!D16)</f>
        <v>1778</v>
      </c>
      <c r="E16" s="48">
        <f>SUM(aliens!E16,europeans!E16)</f>
        <v>1833</v>
      </c>
      <c r="F16" s="25">
        <f t="shared" si="0"/>
        <v>1705.5</v>
      </c>
      <c r="G16" s="52">
        <f>F16/F27</f>
        <v>8.72394134933362E-3</v>
      </c>
    </row>
    <row r="17" spans="1:7" ht="15.95" customHeight="1" x14ac:dyDescent="0.2">
      <c r="A17" s="16" t="s">
        <v>19</v>
      </c>
      <c r="B17" s="48">
        <f>SUM(aliens!B17,europeans!B17)</f>
        <v>12779</v>
      </c>
      <c r="C17" s="48">
        <f>SUM(aliens!C17,europeans!C17)</f>
        <v>12922</v>
      </c>
      <c r="D17" s="48">
        <f>SUM(aliens!D17,europeans!D17)</f>
        <v>13246</v>
      </c>
      <c r="E17" s="48">
        <f>SUM(aliens!E17,europeans!E17)</f>
        <v>13556</v>
      </c>
      <c r="F17" s="25">
        <f t="shared" si="0"/>
        <v>13125.75</v>
      </c>
      <c r="G17" s="52">
        <f>F17/F27</f>
        <v>6.7140588194673556E-2</v>
      </c>
    </row>
    <row r="18" spans="1:7" ht="15.95" customHeight="1" x14ac:dyDescent="0.2">
      <c r="A18" s="16" t="s">
        <v>20</v>
      </c>
      <c r="B18" s="48">
        <f>SUM(aliens!B18,europeans!B18)</f>
        <v>8624</v>
      </c>
      <c r="C18" s="48">
        <f>SUM(aliens!C18,europeans!C18)</f>
        <v>9595</v>
      </c>
      <c r="D18" s="48">
        <f>SUM(aliens!D18,europeans!D18)</f>
        <v>10386</v>
      </c>
      <c r="E18" s="48">
        <f>SUM(aliens!E18,europeans!E18)</f>
        <v>10251</v>
      </c>
      <c r="F18" s="25">
        <f t="shared" si="0"/>
        <v>9714</v>
      </c>
      <c r="G18" s="52">
        <f>F18/F27</f>
        <v>4.9688869110188674E-2</v>
      </c>
    </row>
    <row r="19" spans="1:7" ht="15.95" customHeight="1" x14ac:dyDescent="0.2">
      <c r="A19" s="16" t="s">
        <v>21</v>
      </c>
      <c r="B19" s="48">
        <f>SUM(aliens!B19,europeans!B19)</f>
        <v>2518</v>
      </c>
      <c r="C19" s="48">
        <f>SUM(aliens!C19,europeans!C19)</f>
        <v>2586</v>
      </c>
      <c r="D19" s="48">
        <f>SUM(aliens!D19,europeans!D19)</f>
        <v>2541</v>
      </c>
      <c r="E19" s="48">
        <f>SUM(aliens!E19,europeans!E19)</f>
        <v>2717</v>
      </c>
      <c r="F19" s="25">
        <f t="shared" si="0"/>
        <v>2590.5</v>
      </c>
      <c r="G19" s="52">
        <f>F19/F27</f>
        <v>1.3250876614159333E-2</v>
      </c>
    </row>
    <row r="20" spans="1:7" ht="15.95" customHeight="1" x14ac:dyDescent="0.2">
      <c r="A20" s="16" t="s">
        <v>22</v>
      </c>
      <c r="B20" s="48">
        <f>SUM(aliens!B20,europeans!B20)</f>
        <v>3329</v>
      </c>
      <c r="C20" s="48">
        <f>SUM(aliens!C20,europeans!C20)</f>
        <v>3468</v>
      </c>
      <c r="D20" s="48">
        <f>SUM(aliens!D20,europeans!D20)</f>
        <v>2859</v>
      </c>
      <c r="E20" s="48">
        <f>SUM(aliens!E20,europeans!E20)</f>
        <v>3568</v>
      </c>
      <c r="F20" s="25">
        <f t="shared" si="0"/>
        <v>3306</v>
      </c>
      <c r="G20" s="52">
        <f>F20/F27</f>
        <v>1.6910788684196393E-2</v>
      </c>
    </row>
    <row r="21" spans="1:7" ht="15.95" customHeight="1" x14ac:dyDescent="0.2">
      <c r="A21" s="16" t="s">
        <v>23</v>
      </c>
      <c r="B21" s="48">
        <f>SUM(aliens!B21,europeans!B21)</f>
        <v>3509</v>
      </c>
      <c r="C21" s="48">
        <f>SUM(aliens!C21,europeans!C21)</f>
        <v>3610</v>
      </c>
      <c r="D21" s="48">
        <f>SUM(aliens!D21,europeans!D21)</f>
        <v>3719</v>
      </c>
      <c r="E21" s="48">
        <f>SUM(aliens!E21,europeans!E21)</f>
        <v>3795</v>
      </c>
      <c r="F21" s="25">
        <f t="shared" si="0"/>
        <v>3658.25</v>
      </c>
      <c r="G21" s="52">
        <f>F21/F27</f>
        <v>1.8712611223218829E-2</v>
      </c>
    </row>
    <row r="22" spans="1:7" ht="15.95" customHeight="1" x14ac:dyDescent="0.2">
      <c r="A22" s="16" t="s">
        <v>24</v>
      </c>
      <c r="B22" s="48">
        <f>SUM(aliens!B22,europeans!B22)</f>
        <v>2947</v>
      </c>
      <c r="C22" s="48">
        <f>SUM(aliens!C22,europeans!C22)</f>
        <v>3236</v>
      </c>
      <c r="D22" s="48">
        <f>SUM(aliens!D22,europeans!D22)</f>
        <v>3442</v>
      </c>
      <c r="E22" s="48">
        <f>SUM(aliens!E22,europeans!E22)</f>
        <v>3560</v>
      </c>
      <c r="F22" s="25">
        <f t="shared" si="0"/>
        <v>3296.25</v>
      </c>
      <c r="G22" s="52">
        <f>F22/F27</f>
        <v>1.6860915668566956E-2</v>
      </c>
    </row>
    <row r="23" spans="1:7" ht="15.95" customHeight="1" x14ac:dyDescent="0.2">
      <c r="A23" s="16" t="s">
        <v>25</v>
      </c>
      <c r="B23" s="48">
        <f>SUM(aliens!B23,europeans!B23)</f>
        <v>3355</v>
      </c>
      <c r="C23" s="48">
        <f>SUM(aliens!C23,europeans!C23)</f>
        <v>3729</v>
      </c>
      <c r="D23" s="48">
        <f>SUM(aliens!D23,europeans!D23)</f>
        <v>4134</v>
      </c>
      <c r="E23" s="48">
        <f>SUM(aliens!E23,europeans!E23)</f>
        <v>4169</v>
      </c>
      <c r="F23" s="25">
        <f t="shared" si="0"/>
        <v>3846.75</v>
      </c>
      <c r="G23" s="52">
        <f>F23/F27</f>
        <v>1.9676822858721257E-2</v>
      </c>
    </row>
    <row r="24" spans="1:7" ht="25.5" customHeight="1" x14ac:dyDescent="0.2">
      <c r="A24" s="16" t="s">
        <v>26</v>
      </c>
      <c r="B24" s="48">
        <f>SUM(aliens!B24,europeans!B24)</f>
        <v>25031</v>
      </c>
      <c r="C24" s="48">
        <f>SUM(aliens!C24,europeans!C24)</f>
        <v>25471</v>
      </c>
      <c r="D24" s="48">
        <f>SUM(aliens!D24,europeans!D24)</f>
        <v>26046</v>
      </c>
      <c r="E24" s="48">
        <f>SUM(aliens!E24,europeans!E24)</f>
        <v>26505</v>
      </c>
      <c r="F24" s="25">
        <f t="shared" si="0"/>
        <v>25763.25</v>
      </c>
      <c r="G24" s="52">
        <f>F24/F27</f>
        <v>0.13178368922205769</v>
      </c>
    </row>
    <row r="25" spans="1:7" ht="15" customHeight="1" x14ac:dyDescent="0.2">
      <c r="A25" s="17" t="s">
        <v>27</v>
      </c>
      <c r="B25" s="48">
        <f>SUM(aliens!B25,europeans!B25)</f>
        <v>170</v>
      </c>
      <c r="C25" s="48">
        <f>SUM(aliens!C25,europeans!C25)</f>
        <v>171</v>
      </c>
      <c r="D25" s="48">
        <f>SUM(aliens!D25,europeans!D25)</f>
        <v>180</v>
      </c>
      <c r="E25" s="48">
        <f>SUM(aliens!E25,europeans!E25)</f>
        <v>180</v>
      </c>
      <c r="F25" s="25">
        <f t="shared" si="0"/>
        <v>175.25</v>
      </c>
      <c r="G25" s="52">
        <f>F25/F27</f>
        <v>8.9643548605729511E-4</v>
      </c>
    </row>
    <row r="26" spans="1:7" ht="15" customHeight="1" thickBot="1" x14ac:dyDescent="0.25">
      <c r="A26" s="16" t="s">
        <v>38</v>
      </c>
      <c r="B26" s="48">
        <f>SUM(aliens!B26,europeans!B26)</f>
        <v>1461</v>
      </c>
      <c r="C26" s="48">
        <f>SUM(aliens!C26,europeans!C26)</f>
        <v>1469</v>
      </c>
      <c r="D26" s="48">
        <f>SUM(aliens!D26,europeans!D26)</f>
        <v>1475</v>
      </c>
      <c r="E26" s="48">
        <f>SUM(aliens!E26,europeans!E26)</f>
        <v>1483</v>
      </c>
      <c r="F26" s="25">
        <f t="shared" si="0"/>
        <v>1472</v>
      </c>
      <c r="G26" s="53">
        <f>F26/F27</f>
        <v>7.5295465647722591E-3</v>
      </c>
    </row>
    <row r="27" spans="1:7" ht="15" customHeight="1" thickBot="1" x14ac:dyDescent="0.25">
      <c r="A27" s="15" t="s">
        <v>28</v>
      </c>
      <c r="B27" s="46">
        <f>SUM(aliens!B27,europeans!B27)</f>
        <v>178429</v>
      </c>
      <c r="C27" s="46">
        <f t="shared" ref="C27:E27" si="1">SUM(C4:C26)</f>
        <v>194249</v>
      </c>
      <c r="D27" s="46">
        <f t="shared" si="1"/>
        <v>203735</v>
      </c>
      <c r="E27" s="46">
        <f t="shared" si="1"/>
        <v>205573</v>
      </c>
      <c r="F27" s="46">
        <f>SUM(F4:F26)</f>
        <v>195496.5</v>
      </c>
      <c r="G27" s="54">
        <f>F27/F27</f>
        <v>1</v>
      </c>
    </row>
    <row r="28" spans="1:7" ht="15" customHeight="1" x14ac:dyDescent="0.2">
      <c r="A28" s="13"/>
      <c r="F28" s="26"/>
    </row>
    <row r="29" spans="1:7" ht="18" customHeight="1" x14ac:dyDescent="0.2">
      <c r="A29" s="13"/>
      <c r="F29" s="26"/>
    </row>
    <row r="30" spans="1:7" x14ac:dyDescent="0.2">
      <c r="A30" s="65" t="s">
        <v>41</v>
      </c>
      <c r="B30" s="67"/>
      <c r="C30" s="67"/>
      <c r="D30" s="67"/>
      <c r="E30" s="67"/>
      <c r="F30" s="67"/>
      <c r="G30" s="67"/>
    </row>
    <row r="31" spans="1:7" ht="16.5" customHeight="1" x14ac:dyDescent="0.2">
      <c r="A31" s="65" t="s">
        <v>43</v>
      </c>
      <c r="B31" s="65"/>
      <c r="C31" s="65"/>
      <c r="D31" s="65"/>
      <c r="E31" s="65"/>
      <c r="F31" s="65"/>
      <c r="G31" s="65"/>
    </row>
    <row r="32" spans="1:7" s="11" customFormat="1" ht="27" customHeight="1" x14ac:dyDescent="0.2">
      <c r="A32" s="65" t="s">
        <v>51</v>
      </c>
      <c r="B32" s="65"/>
      <c r="C32" s="65"/>
      <c r="D32" s="65"/>
      <c r="E32" s="65"/>
      <c r="F32" s="65"/>
      <c r="G32" s="65"/>
    </row>
    <row r="33" spans="1:8" ht="10.5" customHeight="1" x14ac:dyDescent="0.2">
      <c r="A33" s="8"/>
      <c r="B33" s="8"/>
      <c r="C33" s="8"/>
      <c r="D33" s="8"/>
      <c r="E33" s="8"/>
      <c r="F33" s="8"/>
      <c r="G33" s="8"/>
    </row>
    <row r="34" spans="1:8" x14ac:dyDescent="0.2">
      <c r="A34" s="2" t="s">
        <v>1</v>
      </c>
      <c r="E34" s="19" t="s">
        <v>2</v>
      </c>
      <c r="F34" s="3"/>
      <c r="G34" s="3"/>
      <c r="H34" s="3"/>
    </row>
    <row r="35" spans="1:8" x14ac:dyDescent="0.2">
      <c r="A35" s="10">
        <f>aliens!A36</f>
        <v>45327</v>
      </c>
      <c r="E35" s="20" t="s">
        <v>4</v>
      </c>
      <c r="F35" s="4"/>
      <c r="G35" s="4"/>
      <c r="H35" s="4"/>
    </row>
    <row r="37" spans="1:8" x14ac:dyDescent="0.2">
      <c r="D37" s="1"/>
      <c r="E37" s="66"/>
      <c r="F37" s="66"/>
      <c r="G37" s="66"/>
    </row>
    <row r="38" spans="1:8" x14ac:dyDescent="0.2">
      <c r="A38" s="10"/>
      <c r="E38" s="63"/>
      <c r="F38" s="63"/>
      <c r="G38" s="63"/>
    </row>
  </sheetData>
  <mergeCells count="6">
    <mergeCell ref="E38:G38"/>
    <mergeCell ref="A1:G1"/>
    <mergeCell ref="E37:G37"/>
    <mergeCell ref="A30:G30"/>
    <mergeCell ref="A32:G32"/>
    <mergeCell ref="A31:G31"/>
  </mergeCells>
  <phoneticPr fontId="8" type="noConversion"/>
  <pageMargins left="0.7" right="0.7" top="0.75" bottom="0.75" header="0.3" footer="0.3"/>
  <pageSetup paperSize="9" scale="83" orientation="landscape" r:id="rId1"/>
  <headerFooter alignWithMargins="0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aliens</vt:lpstr>
      <vt:lpstr>europeans</vt:lpstr>
      <vt:lpstr>graphs</vt:lpstr>
      <vt:lpstr>total</vt:lpstr>
      <vt:lpstr>aliens!Print_Area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Stella Nicolaou</cp:lastModifiedBy>
  <cp:lastPrinted>2024-02-08T12:15:48Z</cp:lastPrinted>
  <dcterms:created xsi:type="dcterms:W3CDTF">2005-12-21T10:28:28Z</dcterms:created>
  <dcterms:modified xsi:type="dcterms:W3CDTF">2024-02-08T12:15:50Z</dcterms:modified>
</cp:coreProperties>
</file>