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Aliens-Europeans Data\ΣΤΟΙΧΕΙΑ ΚΟΙΝΟΤΙΚΩΝ ΑΛΛΟΔΑΠΩΝ 2019\ΣΤΟΙΧΕΙΑ ΚΟΙΝΟΤΙΚΩΝ ΑΛΛΟΔΑΠΩΝ 2019 - Αναθεωρημένο\"/>
    </mc:Choice>
  </mc:AlternateContent>
  <bookViews>
    <workbookView xWindow="0" yWindow="0" windowWidth="19200" windowHeight="7035" activeTab="3"/>
  </bookViews>
  <sheets>
    <sheet name="aliens" sheetId="1" r:id="rId1"/>
    <sheet name="europeans" sheetId="2" r:id="rId2"/>
    <sheet name="graphs" sheetId="4" r:id="rId3"/>
    <sheet name="total" sheetId="3" r:id="rId4"/>
  </sheets>
  <definedNames>
    <definedName name="_xlnm.Print_Area" localSheetId="0">aliens!$A$1:$G$38</definedName>
    <definedName name="_xlnm.Print_Area" localSheetId="3">total!$A$1:$G$36</definedName>
  </definedNames>
  <calcPr calcId="152511"/>
</workbook>
</file>

<file path=xl/calcChain.xml><?xml version="1.0" encoding="utf-8"?>
<calcChain xmlns="http://schemas.openxmlformats.org/spreadsheetml/2006/main">
  <c r="B4" i="3" l="1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E5" i="3"/>
  <c r="E6" i="3"/>
  <c r="F6" i="3" s="1"/>
  <c r="E7" i="3"/>
  <c r="E8" i="3"/>
  <c r="E9" i="3"/>
  <c r="E10" i="3"/>
  <c r="E11" i="3"/>
  <c r="E12" i="3"/>
  <c r="E13" i="3"/>
  <c r="E14" i="3"/>
  <c r="F14" i="3" s="1"/>
  <c r="E15" i="3"/>
  <c r="E16" i="3"/>
  <c r="E17" i="3"/>
  <c r="E18" i="3"/>
  <c r="F18" i="3" s="1"/>
  <c r="E19" i="3"/>
  <c r="E20" i="3"/>
  <c r="E21" i="3"/>
  <c r="E22" i="3"/>
  <c r="F22" i="3" s="1"/>
  <c r="E23" i="3"/>
  <c r="E24" i="3"/>
  <c r="E25" i="3"/>
  <c r="E26" i="3"/>
  <c r="E4" i="3"/>
  <c r="E27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C27" i="1"/>
  <c r="D27" i="1"/>
  <c r="E27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4" i="2"/>
  <c r="C27" i="2"/>
  <c r="D27" i="2"/>
  <c r="B27" i="2"/>
  <c r="F21" i="3" l="1"/>
  <c r="F17" i="3"/>
  <c r="F5" i="3"/>
  <c r="F13" i="3"/>
  <c r="F10" i="3"/>
  <c r="F9" i="3"/>
  <c r="F26" i="3"/>
  <c r="F23" i="3"/>
  <c r="F19" i="3"/>
  <c r="F15" i="3"/>
  <c r="F11" i="3"/>
  <c r="F7" i="3"/>
  <c r="F25" i="3"/>
  <c r="F24" i="3"/>
  <c r="F20" i="3"/>
  <c r="F16" i="3"/>
  <c r="F12" i="3"/>
  <c r="F8" i="3"/>
  <c r="F27" i="1"/>
  <c r="G10" i="1" s="1"/>
  <c r="F27" i="2"/>
  <c r="B27" i="1"/>
  <c r="C27" i="3"/>
  <c r="D27" i="3"/>
  <c r="A35" i="3"/>
  <c r="A36" i="2"/>
  <c r="B27" i="3"/>
  <c r="G7" i="1" l="1"/>
  <c r="A1" i="4"/>
  <c r="G24" i="1"/>
  <c r="G12" i="1"/>
  <c r="G21" i="1"/>
  <c r="G6" i="1"/>
  <c r="G9" i="1"/>
  <c r="G8" i="2"/>
  <c r="G27" i="2"/>
  <c r="G26" i="1"/>
  <c r="G27" i="1"/>
  <c r="G15" i="1"/>
  <c r="G18" i="1"/>
  <c r="G16" i="1"/>
  <c r="G23" i="1"/>
  <c r="G19" i="1"/>
  <c r="G8" i="1"/>
  <c r="G5" i="1"/>
  <c r="G25" i="1"/>
  <c r="G14" i="1"/>
  <c r="G17" i="2"/>
  <c r="G24" i="2"/>
  <c r="G19" i="2"/>
  <c r="G11" i="1"/>
  <c r="G13" i="1"/>
  <c r="G17" i="1"/>
  <c r="G4" i="1"/>
  <c r="G20" i="1"/>
  <c r="G22" i="1"/>
  <c r="G23" i="2"/>
  <c r="G18" i="2"/>
  <c r="G22" i="2"/>
  <c r="G7" i="2"/>
  <c r="G12" i="2"/>
  <c r="G21" i="2"/>
  <c r="G5" i="2"/>
  <c r="G14" i="2"/>
  <c r="G11" i="2"/>
  <c r="G16" i="2"/>
  <c r="G25" i="2"/>
  <c r="G9" i="2"/>
  <c r="G10" i="2"/>
  <c r="A2" i="4"/>
  <c r="G15" i="2"/>
  <c r="G20" i="2"/>
  <c r="G4" i="2"/>
  <c r="G13" i="2"/>
  <c r="G6" i="2"/>
  <c r="G26" i="2"/>
  <c r="E27" i="3"/>
  <c r="F4" i="3"/>
  <c r="F27" i="3" s="1"/>
  <c r="G15" i="3" l="1"/>
  <c r="G6" i="3"/>
  <c r="G21" i="3"/>
  <c r="G10" i="3"/>
  <c r="G20" i="3"/>
  <c r="G23" i="3"/>
  <c r="G7" i="3"/>
  <c r="G24" i="3"/>
  <c r="G12" i="3"/>
  <c r="G14" i="3"/>
  <c r="G19" i="3"/>
  <c r="G16" i="3"/>
  <c r="G5" i="3"/>
  <c r="G13" i="3"/>
  <c r="G18" i="3"/>
  <c r="G8" i="3"/>
  <c r="G26" i="3"/>
  <c r="G11" i="3"/>
  <c r="G17" i="3"/>
  <c r="G25" i="3"/>
  <c r="G9" i="3"/>
  <c r="G27" i="3"/>
  <c r="G22" i="3"/>
  <c r="G4" i="3"/>
</calcChain>
</file>

<file path=xl/sharedStrings.xml><?xml version="1.0" encoding="utf-8"?>
<sst xmlns="http://schemas.openxmlformats.org/spreadsheetml/2006/main" count="117" uniqueCount="52">
  <si>
    <t>ECONOMIC ACTIVITY</t>
  </si>
  <si>
    <t>Source: Social Insurance Services</t>
  </si>
  <si>
    <t>STATISTICS SECTION</t>
  </si>
  <si>
    <t>SOCIAL INSURANCE SERVICES</t>
  </si>
  <si>
    <t xml:space="preserve">SOCIAL INSURANCE SERVICES </t>
  </si>
  <si>
    <t>PERCENTAGE</t>
  </si>
  <si>
    <t>Aliens</t>
  </si>
  <si>
    <t>E.U. citizens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</si>
  <si>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</si>
  <si>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</si>
  <si>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</si>
  <si>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</si>
  <si>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</si>
  <si>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</si>
  <si>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</si>
  <si>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</si>
  <si>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</si>
  <si>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</si>
  <si>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</si>
  <si>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</si>
  <si>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</si>
  <si>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</si>
  <si>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</si>
  <si>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</si>
  <si>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</si>
  <si>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</si>
  <si>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</si>
  <si>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</si>
  <si>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Total</t>
  </si>
  <si>
    <t>Hotels</t>
  </si>
  <si>
    <t>Restaurants</t>
  </si>
  <si>
    <t>January</t>
  </si>
  <si>
    <t>April</t>
  </si>
  <si>
    <t>July</t>
  </si>
  <si>
    <t>October</t>
  </si>
  <si>
    <r>
      <t xml:space="preserve">2  </t>
    </r>
    <r>
      <rPr>
        <sz val="10"/>
        <rFont val="Arial"/>
        <family val="2"/>
        <charset val="161"/>
      </rPr>
      <t xml:space="preserve">In the above number aliens that live permanently in Cyprus may be included.  </t>
    </r>
  </si>
  <si>
    <r>
      <t>MEAN NUMBER</t>
    </r>
    <r>
      <rPr>
        <b/>
        <vertAlign val="superscript"/>
        <sz val="9"/>
        <rFont val="Arial"/>
        <family val="2"/>
        <charset val="161"/>
      </rPr>
      <t>4</t>
    </r>
  </si>
  <si>
    <r>
      <t xml:space="preserve">3 </t>
    </r>
    <r>
      <rPr>
        <sz val="10"/>
        <rFont val="Arial"/>
        <family val="2"/>
        <charset val="161"/>
      </rPr>
      <t xml:space="preserve">In the above number E.U. citizens that live permanently in Cyprus may be included.  </t>
    </r>
  </si>
  <si>
    <t>Economic activity category not stated</t>
  </si>
  <si>
    <t>,</t>
  </si>
  <si>
    <r>
      <t>MEAN NUMBER</t>
    </r>
    <r>
      <rPr>
        <b/>
        <vertAlign val="superscript"/>
        <sz val="9"/>
        <rFont val="Arial"/>
        <family val="2"/>
        <charset val="161"/>
      </rPr>
      <t>3</t>
    </r>
  </si>
  <si>
    <r>
      <t xml:space="preserve">1  </t>
    </r>
    <r>
      <rPr>
        <sz val="10"/>
        <rFont val="Arial"/>
        <family val="2"/>
        <charset val="161"/>
      </rPr>
      <t xml:space="preserve">In the above number aliens that live permanently in Cyprus may be included.  </t>
    </r>
  </si>
  <si>
    <t xml:space="preserve">                                                                                                                                                </t>
  </si>
  <si>
    <r>
      <t xml:space="preserve">2 </t>
    </r>
    <r>
      <rPr>
        <sz val="10"/>
        <rFont val="Arial"/>
        <family val="2"/>
        <charset val="161"/>
      </rPr>
      <t xml:space="preserve"> In the above number E.U citizens that live permanently in Cyprus may be included</t>
    </r>
  </si>
  <si>
    <r>
      <t>MEAN NUMBER</t>
    </r>
    <r>
      <rPr>
        <b/>
        <vertAlign val="superscript"/>
        <sz val="9"/>
        <rFont val="Arial"/>
        <family val="2"/>
      </rPr>
      <t>4</t>
    </r>
  </si>
  <si>
    <t>included.</t>
  </si>
  <si>
    <r>
      <t>TABLE SHOWING THE NUMBER OF ALIENS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EMPLOYED IN CYPRUS BY ECONOMIC ACTIVITY DURING 2019</t>
    </r>
  </si>
  <si>
    <r>
      <t>TABLE SHOWING THE NUMBER OF E.U. CITIZENS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EMPLOYED IN CYPRUS BY ECONOMIC ACTIVITY DURING 2019</t>
    </r>
  </si>
  <si>
    <r>
      <t>TABLE SHOWING THE NUMBER OF ALIENS</t>
    </r>
    <r>
      <rPr>
        <b/>
        <vertAlign val="superscript"/>
        <sz val="10"/>
        <rFont val="Arial"/>
        <family val="2"/>
        <charset val="161"/>
      </rPr>
      <t>1</t>
    </r>
    <r>
      <rPr>
        <b/>
        <sz val="10"/>
        <rFont val="Arial"/>
        <family val="2"/>
      </rPr>
      <t xml:space="preserve"> AND E.U. CITIZENS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</rPr>
      <t>EMPLOYED IN CYPRUS BY ECONOMIC ACTIVITY DURING 2019</t>
    </r>
  </si>
  <si>
    <r>
      <t>4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89719 employees and consequently the actual number of employees is 85165.</t>
    </r>
  </si>
  <si>
    <r>
      <t>3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148007</t>
    </r>
    <r>
      <rPr>
        <b/>
        <sz val="10"/>
        <rFont val="Arial"/>
        <family val="2"/>
        <charset val="161"/>
      </rPr>
      <t xml:space="preserve"> </t>
    </r>
    <r>
      <rPr>
        <sz val="10"/>
        <rFont val="Arial"/>
        <family val="2"/>
        <charset val="161"/>
      </rPr>
      <t xml:space="preserve">employees and consequently the actual number of employees is 141790.  </t>
    </r>
  </si>
  <si>
    <r>
      <t>4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58288 employees and consequently the actual number of employees is 56625.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</si>
</sst>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Δ_ρ_χ_-;\-* #,##0\ _Δ_ρ_χ_-;_-* &quot;-&quot;\ _Δ_ρ_χ_-;_-@_-"/>
    <numFmt numFmtId="165" formatCode="[$-409]d\-mmm\-yy;@"/>
    <numFmt numFmtId="166" formatCode="0.0%"/>
  </numFmts>
  <fonts count="36" x14ac:knownFonts="1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vertAlign val="superscript"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rgb="FF002288"/>
      <name val="Arial"/>
      <family val="2"/>
    </font>
    <font>
      <vertAlign val="superscript"/>
      <sz val="10"/>
      <color rgb="FFFFFF00"/>
      <name val="Arial"/>
      <family val="2"/>
      <charset val="161"/>
    </font>
    <font>
      <b/>
      <vertAlign val="superscript"/>
      <sz val="9"/>
      <name val="Arial"/>
      <family val="2"/>
    </font>
    <font>
      <b/>
      <sz val="10"/>
      <color rgb="FFC00000"/>
      <name val="Arial"/>
      <family val="2"/>
      <charset val="161"/>
    </font>
    <font>
      <b/>
      <sz val="10"/>
      <color rgb="FF002288"/>
      <name val="Arial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391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2" borderId="18" applyNumberFormat="0" applyFon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165" fontId="0" fillId="0" borderId="0" xfId="0" applyNumberFormat="1" applyAlignment="1">
      <alignment horizontal="left"/>
    </xf>
    <xf numFmtId="0" fontId="7" fillId="0" borderId="0" xfId="0" applyFont="1"/>
    <xf numFmtId="164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14" fontId="3" fillId="0" borderId="8" xfId="0" applyNumberFormat="1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10" fillId="0" borderId="0" xfId="0" applyFont="1"/>
    <xf numFmtId="0" fontId="0" fillId="0" borderId="0" xfId="0" applyFill="1"/>
    <xf numFmtId="1" fontId="5" fillId="0" borderId="21" xfId="345" applyNumberFormat="1" applyFont="1" applyFill="1" applyBorder="1" applyAlignment="1">
      <alignment horizontal="center" wrapText="1"/>
    </xf>
    <xf numFmtId="1" fontId="5" fillId="0" borderId="21" xfId="346" applyNumberFormat="1" applyFont="1" applyFill="1" applyBorder="1" applyAlignment="1">
      <alignment horizontal="center" wrapText="1"/>
    </xf>
    <xf numFmtId="1" fontId="0" fillId="0" borderId="9" xfId="362" applyNumberFormat="1" applyFont="1" applyBorder="1" applyAlignment="1">
      <alignment horizontal="center"/>
    </xf>
    <xf numFmtId="1" fontId="5" fillId="0" borderId="22" xfId="345" applyNumberFormat="1" applyFont="1" applyFill="1" applyBorder="1" applyAlignment="1">
      <alignment horizontal="center" wrapText="1"/>
    </xf>
    <xf numFmtId="1" fontId="5" fillId="0" borderId="22" xfId="346" applyNumberFormat="1" applyFont="1" applyFill="1" applyBorder="1" applyAlignment="1">
      <alignment horizontal="center" wrapText="1"/>
    </xf>
    <xf numFmtId="1" fontId="0" fillId="0" borderId="9" xfId="0" applyNumberForma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5" fillId="0" borderId="21" xfId="347" applyNumberFormat="1" applyFont="1" applyFill="1" applyBorder="1" applyAlignment="1">
      <alignment horizontal="center" wrapText="1"/>
    </xf>
    <xf numFmtId="1" fontId="5" fillId="0" borderId="21" xfId="348" applyNumberFormat="1" applyFont="1" applyFill="1" applyBorder="1" applyAlignment="1">
      <alignment horizontal="center" wrapText="1"/>
    </xf>
    <xf numFmtId="1" fontId="5" fillId="0" borderId="21" xfId="349" applyNumberFormat="1" applyFont="1" applyFill="1" applyBorder="1" applyAlignment="1">
      <alignment horizontal="center" wrapText="1"/>
    </xf>
    <xf numFmtId="1" fontId="5" fillId="0" borderId="22" xfId="347" applyNumberFormat="1" applyFont="1" applyFill="1" applyBorder="1" applyAlignment="1">
      <alignment horizontal="center" wrapText="1"/>
    </xf>
    <xf numFmtId="1" fontId="5" fillId="0" borderId="22" xfId="348" applyNumberFormat="1" applyFont="1" applyFill="1" applyBorder="1" applyAlignment="1">
      <alignment horizontal="center" wrapText="1"/>
    </xf>
    <xf numFmtId="1" fontId="5" fillId="0" borderId="22" xfId="349" applyNumberFormat="1" applyFont="1" applyFill="1" applyBorder="1" applyAlignment="1">
      <alignment horizontal="center" wrapText="1"/>
    </xf>
    <xf numFmtId="1" fontId="2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0" fontId="0" fillId="0" borderId="0" xfId="0" applyNumberFormat="1" applyFill="1"/>
    <xf numFmtId="0" fontId="4" fillId="0" borderId="8" xfId="0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66" fontId="31" fillId="0" borderId="23" xfId="0" applyNumberFormat="1" applyFont="1" applyFill="1" applyBorder="1" applyAlignment="1">
      <alignment wrapText="1"/>
    </xf>
    <xf numFmtId="166" fontId="31" fillId="0" borderId="24" xfId="0" applyNumberFormat="1" applyFont="1" applyFill="1" applyBorder="1" applyAlignment="1">
      <alignment wrapText="1"/>
    </xf>
    <xf numFmtId="164" fontId="0" fillId="0" borderId="0" xfId="0" applyNumberFormat="1" applyFill="1"/>
    <xf numFmtId="0" fontId="3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Border="1"/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14" fontId="2" fillId="0" borderId="8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1" fontId="5" fillId="0" borderId="22" xfId="0" applyNumberFormat="1" applyFont="1" applyFill="1" applyBorder="1" applyAlignment="1">
      <alignment wrapText="1"/>
    </xf>
    <xf numFmtId="1" fontId="5" fillId="0" borderId="9" xfId="362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26" xfId="0" applyNumberFormat="1" applyFont="1" applyFill="1" applyBorder="1" applyAlignment="1">
      <alignment wrapText="1"/>
    </xf>
    <xf numFmtId="0" fontId="2" fillId="0" borderId="4" xfId="0" applyFont="1" applyBorder="1" applyAlignment="1">
      <alignment vertical="center" wrapText="1"/>
    </xf>
    <xf numFmtId="1" fontId="7" fillId="0" borderId="25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/>
    </xf>
    <xf numFmtId="166" fontId="3" fillId="0" borderId="0" xfId="362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6" fontId="31" fillId="0" borderId="28" xfId="0" applyNumberFormat="1" applyFont="1" applyFill="1" applyBorder="1" applyAlignment="1">
      <alignment wrapText="1"/>
    </xf>
    <xf numFmtId="166" fontId="35" fillId="0" borderId="27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391">
    <cellStyle name="20% - Accent1 10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1 9" xfId="9"/>
    <cellStyle name="20% - Accent2 10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2 9" xfId="18"/>
    <cellStyle name="20% - Accent3 10" xfId="19"/>
    <cellStyle name="20% - Accent3 2" xfId="20"/>
    <cellStyle name="20% - Accent3 3" xfId="21"/>
    <cellStyle name="20% - Accent3 4" xfId="22"/>
    <cellStyle name="20% - Accent3 5" xfId="23"/>
    <cellStyle name="20% - Accent3 6" xfId="24"/>
    <cellStyle name="20% - Accent3 7" xfId="25"/>
    <cellStyle name="20% - Accent3 8" xfId="26"/>
    <cellStyle name="20% - Accent3 9" xfId="27"/>
    <cellStyle name="20% - Accent4 10" xfId="28"/>
    <cellStyle name="20% - Accent4 2" xfId="29"/>
    <cellStyle name="20% - Accent4 3" xfId="30"/>
    <cellStyle name="20% - Accent4 4" xfId="31"/>
    <cellStyle name="20% - Accent4 5" xfId="32"/>
    <cellStyle name="20% - Accent4 6" xfId="33"/>
    <cellStyle name="20% - Accent4 7" xfId="34"/>
    <cellStyle name="20% - Accent4 8" xfId="35"/>
    <cellStyle name="20% - Accent4 9" xfId="36"/>
    <cellStyle name="20% - Accent5 10" xfId="37"/>
    <cellStyle name="20% - Accent5 2" xfId="38"/>
    <cellStyle name="20% - Accent5 3" xfId="39"/>
    <cellStyle name="20% - Accent5 4" xfId="40"/>
    <cellStyle name="20% - Accent5 5" xfId="41"/>
    <cellStyle name="20% - Accent5 6" xfId="42"/>
    <cellStyle name="20% - Accent5 7" xfId="43"/>
    <cellStyle name="20% - Accent5 8" xfId="44"/>
    <cellStyle name="20% - Accent5 9" xfId="45"/>
    <cellStyle name="20% - Accent6 10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 7" xfId="52"/>
    <cellStyle name="20% - Accent6 8" xfId="53"/>
    <cellStyle name="20% - Accent6 9" xfId="54"/>
    <cellStyle name="40% - Accent1 10" xfId="55"/>
    <cellStyle name="40% - Accent1 2" xfId="56"/>
    <cellStyle name="40% - Accent1 3" xfId="57"/>
    <cellStyle name="40% - Accent1 4" xfId="58"/>
    <cellStyle name="40% - Accent1 5" xfId="59"/>
    <cellStyle name="40% - Accent1 6" xfId="60"/>
    <cellStyle name="40% - Accent1 7" xfId="61"/>
    <cellStyle name="40% - Accent1 8" xfId="62"/>
    <cellStyle name="40% - Accent1 9" xfId="63"/>
    <cellStyle name="40% - Accent2 10" xfId="64"/>
    <cellStyle name="40% - Accent2 2" xfId="65"/>
    <cellStyle name="40% - Accent2 3" xfId="66"/>
    <cellStyle name="40% - Accent2 4" xfId="67"/>
    <cellStyle name="40% - Accent2 5" xfId="68"/>
    <cellStyle name="40% - Accent2 6" xfId="69"/>
    <cellStyle name="40% - Accent2 7" xfId="70"/>
    <cellStyle name="40% - Accent2 8" xfId="71"/>
    <cellStyle name="40% - Accent2 9" xfId="72"/>
    <cellStyle name="40% - Accent3 10" xfId="73"/>
    <cellStyle name="40% - Accent3 2" xfId="74"/>
    <cellStyle name="40% - Accent3 3" xfId="75"/>
    <cellStyle name="40% - Accent3 4" xfId="76"/>
    <cellStyle name="40% - Accent3 5" xfId="77"/>
    <cellStyle name="40% - Accent3 6" xfId="78"/>
    <cellStyle name="40% - Accent3 7" xfId="79"/>
    <cellStyle name="40% - Accent3 8" xfId="80"/>
    <cellStyle name="40% - Accent3 9" xfId="81"/>
    <cellStyle name="40% - Accent4 10" xfId="82"/>
    <cellStyle name="40% - Accent4 2" xfId="83"/>
    <cellStyle name="40% - Accent4 3" xfId="84"/>
    <cellStyle name="40% - Accent4 4" xfId="85"/>
    <cellStyle name="40% - Accent4 5" xfId="86"/>
    <cellStyle name="40% - Accent4 6" xfId="87"/>
    <cellStyle name="40% - Accent4 7" xfId="88"/>
    <cellStyle name="40% - Accent4 8" xfId="89"/>
    <cellStyle name="40% - Accent4 9" xfId="90"/>
    <cellStyle name="40% - Accent5 10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5 8" xfId="98"/>
    <cellStyle name="40% - Accent5 9" xfId="99"/>
    <cellStyle name="40% - Accent6 10" xfId="100"/>
    <cellStyle name="40% - Accent6 2" xfId="101"/>
    <cellStyle name="40% - Accent6 3" xfId="102"/>
    <cellStyle name="40% - Accent6 4" xfId="103"/>
    <cellStyle name="40% - Accent6 5" xfId="104"/>
    <cellStyle name="40% - Accent6 6" xfId="105"/>
    <cellStyle name="40% - Accent6 7" xfId="106"/>
    <cellStyle name="40% - Accent6 8" xfId="107"/>
    <cellStyle name="40% - Accent6 9" xfId="108"/>
    <cellStyle name="60% - Accent1 10" xfId="109"/>
    <cellStyle name="60% - Accent1 2" xfId="110"/>
    <cellStyle name="60% - Accent1 3" xfId="111"/>
    <cellStyle name="60% - Accent1 4" xfId="112"/>
    <cellStyle name="60% - Accent1 5" xfId="113"/>
    <cellStyle name="60% - Accent1 6" xfId="114"/>
    <cellStyle name="60% - Accent1 7" xfId="115"/>
    <cellStyle name="60% - Accent1 8" xfId="116"/>
    <cellStyle name="60% - Accent1 9" xfId="117"/>
    <cellStyle name="60% - Accent2 10" xfId="118"/>
    <cellStyle name="60% - Accent2 2" xfId="119"/>
    <cellStyle name="60% - Accent2 3" xfId="120"/>
    <cellStyle name="60% - Accent2 4" xfId="121"/>
    <cellStyle name="60% - Accent2 5" xfId="122"/>
    <cellStyle name="60% - Accent2 6" xfId="123"/>
    <cellStyle name="60% - Accent2 7" xfId="124"/>
    <cellStyle name="60% - Accent2 8" xfId="125"/>
    <cellStyle name="60% - Accent2 9" xfId="126"/>
    <cellStyle name="60% - Accent3 10" xfId="127"/>
    <cellStyle name="60% - Accent3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3 9" xfId="135"/>
    <cellStyle name="60% - Accent4 10" xfId="136"/>
    <cellStyle name="60% - Accent4 2" xfId="137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4 8" xfId="143"/>
    <cellStyle name="60% - Accent4 9" xfId="144"/>
    <cellStyle name="60% - Accent5 10" xfId="145"/>
    <cellStyle name="60% - Accent5 2" xfId="146"/>
    <cellStyle name="60% - Accent5 3" xfId="147"/>
    <cellStyle name="60% - Accent5 4" xfId="148"/>
    <cellStyle name="60% - Accent5 5" xfId="149"/>
    <cellStyle name="60% - Accent5 6" xfId="150"/>
    <cellStyle name="60% - Accent5 7" xfId="151"/>
    <cellStyle name="60% - Accent5 8" xfId="152"/>
    <cellStyle name="60% - Accent5 9" xfId="153"/>
    <cellStyle name="60% - Accent6 10" xfId="154"/>
    <cellStyle name="60% - Accent6 2" xfId="155"/>
    <cellStyle name="60% - Accent6 3" xfId="156"/>
    <cellStyle name="60% - Accent6 4" xfId="157"/>
    <cellStyle name="60% - Accent6 5" xfId="158"/>
    <cellStyle name="60% - Accent6 6" xfId="159"/>
    <cellStyle name="60% - Accent6 7" xfId="160"/>
    <cellStyle name="60% - Accent6 8" xfId="161"/>
    <cellStyle name="60% - Accent6 9" xfId="162"/>
    <cellStyle name="Accent1 10" xfId="163"/>
    <cellStyle name="Accent1 2" xfId="164"/>
    <cellStyle name="Accent1 3" xfId="165"/>
    <cellStyle name="Accent1 4" xfId="166"/>
    <cellStyle name="Accent1 5" xfId="167"/>
    <cellStyle name="Accent1 6" xfId="168"/>
    <cellStyle name="Accent1 7" xfId="169"/>
    <cellStyle name="Accent1 8" xfId="170"/>
    <cellStyle name="Accent1 9" xfId="171"/>
    <cellStyle name="Accent2 10" xfId="172"/>
    <cellStyle name="Accent2 2" xfId="173"/>
    <cellStyle name="Accent2 3" xfId="174"/>
    <cellStyle name="Accent2 4" xfId="175"/>
    <cellStyle name="Accent2 5" xfId="176"/>
    <cellStyle name="Accent2 6" xfId="177"/>
    <cellStyle name="Accent2 7" xfId="178"/>
    <cellStyle name="Accent2 8" xfId="179"/>
    <cellStyle name="Accent2 9" xfId="180"/>
    <cellStyle name="Accent3 10" xfId="181"/>
    <cellStyle name="Accent3 2" xfId="182"/>
    <cellStyle name="Accent3 3" xfId="183"/>
    <cellStyle name="Accent3 4" xfId="184"/>
    <cellStyle name="Accent3 5" xfId="185"/>
    <cellStyle name="Accent3 6" xfId="186"/>
    <cellStyle name="Accent3 7" xfId="187"/>
    <cellStyle name="Accent3 8" xfId="188"/>
    <cellStyle name="Accent3 9" xfId="189"/>
    <cellStyle name="Accent4 10" xfId="190"/>
    <cellStyle name="Accent4 2" xfId="191"/>
    <cellStyle name="Accent4 3" xfId="192"/>
    <cellStyle name="Accent4 4" xfId="193"/>
    <cellStyle name="Accent4 5" xfId="194"/>
    <cellStyle name="Accent4 6" xfId="195"/>
    <cellStyle name="Accent4 7" xfId="196"/>
    <cellStyle name="Accent4 8" xfId="197"/>
    <cellStyle name="Accent4 9" xfId="198"/>
    <cellStyle name="Accent5 10" xfId="199"/>
    <cellStyle name="Accent5 2" xfId="200"/>
    <cellStyle name="Accent5 3" xfId="201"/>
    <cellStyle name="Accent5 4" xfId="202"/>
    <cellStyle name="Accent5 5" xfId="203"/>
    <cellStyle name="Accent5 6" xfId="204"/>
    <cellStyle name="Accent5 7" xfId="205"/>
    <cellStyle name="Accent5 8" xfId="206"/>
    <cellStyle name="Accent5 9" xfId="207"/>
    <cellStyle name="Accent6 10" xfId="208"/>
    <cellStyle name="Accent6 2" xfId="209"/>
    <cellStyle name="Accent6 3" xfId="210"/>
    <cellStyle name="Accent6 4" xfId="211"/>
    <cellStyle name="Accent6 5" xfId="212"/>
    <cellStyle name="Accent6 6" xfId="213"/>
    <cellStyle name="Accent6 7" xfId="214"/>
    <cellStyle name="Accent6 8" xfId="215"/>
    <cellStyle name="Accent6 9" xfId="216"/>
    <cellStyle name="Bad 10" xfId="217"/>
    <cellStyle name="Bad 2" xfId="218"/>
    <cellStyle name="Bad 3" xfId="219"/>
    <cellStyle name="Bad 4" xfId="220"/>
    <cellStyle name="Bad 5" xfId="221"/>
    <cellStyle name="Bad 6" xfId="222"/>
    <cellStyle name="Bad 7" xfId="223"/>
    <cellStyle name="Bad 8" xfId="224"/>
    <cellStyle name="Bad 9" xfId="225"/>
    <cellStyle name="Calculation 10" xfId="226"/>
    <cellStyle name="Calculation 2" xfId="227"/>
    <cellStyle name="Calculation 3" xfId="228"/>
    <cellStyle name="Calculation 4" xfId="229"/>
    <cellStyle name="Calculation 5" xfId="230"/>
    <cellStyle name="Calculation 6" xfId="231"/>
    <cellStyle name="Calculation 7" xfId="232"/>
    <cellStyle name="Calculation 8" xfId="233"/>
    <cellStyle name="Calculation 9" xfId="234"/>
    <cellStyle name="Check Cell 10" xfId="235"/>
    <cellStyle name="Check Cell 2" xfId="236"/>
    <cellStyle name="Check Cell 3" xfId="237"/>
    <cellStyle name="Check Cell 4" xfId="238"/>
    <cellStyle name="Check Cell 5" xfId="239"/>
    <cellStyle name="Check Cell 6" xfId="240"/>
    <cellStyle name="Check Cell 7" xfId="241"/>
    <cellStyle name="Check Cell 8" xfId="242"/>
    <cellStyle name="Check Cell 9" xfId="243"/>
    <cellStyle name="Explanatory Text 10" xfId="244"/>
    <cellStyle name="Explanatory Text 2" xfId="245"/>
    <cellStyle name="Explanatory Text 3" xfId="246"/>
    <cellStyle name="Explanatory Text 4" xfId="247"/>
    <cellStyle name="Explanatory Text 5" xfId="248"/>
    <cellStyle name="Explanatory Text 6" xfId="249"/>
    <cellStyle name="Explanatory Text 7" xfId="250"/>
    <cellStyle name="Explanatory Text 8" xfId="251"/>
    <cellStyle name="Explanatory Text 9" xfId="252"/>
    <cellStyle name="Followed Hyperlink 10" xfId="253"/>
    <cellStyle name="Followed Hyperlink 2" xfId="254"/>
    <cellStyle name="Followed Hyperlink 3" xfId="255"/>
    <cellStyle name="Followed Hyperlink 4" xfId="256"/>
    <cellStyle name="Followed Hyperlink 5" xfId="257"/>
    <cellStyle name="Followed Hyperlink 6" xfId="258"/>
    <cellStyle name="Followed Hyperlink 7" xfId="259"/>
    <cellStyle name="Followed Hyperlink 8" xfId="260"/>
    <cellStyle name="Followed Hyperlink 9" xfId="261"/>
    <cellStyle name="Good 10" xfId="262"/>
    <cellStyle name="Good 2" xfId="263"/>
    <cellStyle name="Good 3" xfId="264"/>
    <cellStyle name="Good 4" xfId="265"/>
    <cellStyle name="Good 5" xfId="266"/>
    <cellStyle name="Good 6" xfId="267"/>
    <cellStyle name="Good 7" xfId="268"/>
    <cellStyle name="Good 8" xfId="269"/>
    <cellStyle name="Good 9" xfId="270"/>
    <cellStyle name="Heading 1 10" xfId="271"/>
    <cellStyle name="Heading 1 2" xfId="272"/>
    <cellStyle name="Heading 1 3" xfId="273"/>
    <cellStyle name="Heading 1 4" xfId="274"/>
    <cellStyle name="Heading 1 5" xfId="275"/>
    <cellStyle name="Heading 1 6" xfId="276"/>
    <cellStyle name="Heading 1 7" xfId="277"/>
    <cellStyle name="Heading 1 8" xfId="278"/>
    <cellStyle name="Heading 1 9" xfId="279"/>
    <cellStyle name="Heading 2 10" xfId="280"/>
    <cellStyle name="Heading 2 2" xfId="281"/>
    <cellStyle name="Heading 2 3" xfId="282"/>
    <cellStyle name="Heading 2 4" xfId="283"/>
    <cellStyle name="Heading 2 5" xfId="284"/>
    <cellStyle name="Heading 2 6" xfId="285"/>
    <cellStyle name="Heading 2 7" xfId="286"/>
    <cellStyle name="Heading 2 8" xfId="287"/>
    <cellStyle name="Heading 2 9" xfId="288"/>
    <cellStyle name="Heading 3 10" xfId="289"/>
    <cellStyle name="Heading 3 2" xfId="290"/>
    <cellStyle name="Heading 3 3" xfId="291"/>
    <cellStyle name="Heading 3 4" xfId="292"/>
    <cellStyle name="Heading 3 5" xfId="293"/>
    <cellStyle name="Heading 3 6" xfId="294"/>
    <cellStyle name="Heading 3 7" xfId="295"/>
    <cellStyle name="Heading 3 8" xfId="296"/>
    <cellStyle name="Heading 3 9" xfId="297"/>
    <cellStyle name="Heading 4 10" xfId="298"/>
    <cellStyle name="Heading 4 2" xfId="299"/>
    <cellStyle name="Heading 4 3" xfId="300"/>
    <cellStyle name="Heading 4 4" xfId="301"/>
    <cellStyle name="Heading 4 5" xfId="302"/>
    <cellStyle name="Heading 4 6" xfId="303"/>
    <cellStyle name="Heading 4 7" xfId="304"/>
    <cellStyle name="Heading 4 8" xfId="305"/>
    <cellStyle name="Heading 4 9" xfId="306"/>
    <cellStyle name="Hyperlink 10" xfId="307"/>
    <cellStyle name="Hyperlink 2" xfId="308"/>
    <cellStyle name="Hyperlink 3" xfId="309"/>
    <cellStyle name="Hyperlink 4" xfId="310"/>
    <cellStyle name="Hyperlink 5" xfId="311"/>
    <cellStyle name="Hyperlink 6" xfId="312"/>
    <cellStyle name="Hyperlink 7" xfId="313"/>
    <cellStyle name="Hyperlink 8" xfId="314"/>
    <cellStyle name="Hyperlink 9" xfId="315"/>
    <cellStyle name="Input 10" xfId="316"/>
    <cellStyle name="Input 2" xfId="317"/>
    <cellStyle name="Input 3" xfId="318"/>
    <cellStyle name="Input 4" xfId="319"/>
    <cellStyle name="Input 5" xfId="320"/>
    <cellStyle name="Input 6" xfId="321"/>
    <cellStyle name="Input 7" xfId="322"/>
    <cellStyle name="Input 8" xfId="323"/>
    <cellStyle name="Input 9" xfId="324"/>
    <cellStyle name="Linked Cell 10" xfId="325"/>
    <cellStyle name="Linked Cell 2" xfId="326"/>
    <cellStyle name="Linked Cell 3" xfId="327"/>
    <cellStyle name="Linked Cell 4" xfId="328"/>
    <cellStyle name="Linked Cell 5" xfId="329"/>
    <cellStyle name="Linked Cell 6" xfId="330"/>
    <cellStyle name="Linked Cell 7" xfId="331"/>
    <cellStyle name="Linked Cell 8" xfId="332"/>
    <cellStyle name="Linked Cell 9" xfId="333"/>
    <cellStyle name="Neutral 10" xfId="334"/>
    <cellStyle name="Neutral 2" xfId="335"/>
    <cellStyle name="Neutral 3" xfId="336"/>
    <cellStyle name="Neutral 4" xfId="337"/>
    <cellStyle name="Neutral 5" xfId="338"/>
    <cellStyle name="Neutral 6" xfId="339"/>
    <cellStyle name="Neutral 7" xfId="340"/>
    <cellStyle name="Neutral 8" xfId="341"/>
    <cellStyle name="Neutral 9" xfId="342"/>
    <cellStyle name="Normal" xfId="0" builtinId="0"/>
    <cellStyle name="Normal 10" xfId="343"/>
    <cellStyle name="Normal 2" xfId="344"/>
    <cellStyle name="Normal 3" xfId="345"/>
    <cellStyle name="Normal 4" xfId="346"/>
    <cellStyle name="Normal 5" xfId="347"/>
    <cellStyle name="Normal 6" xfId="348"/>
    <cellStyle name="Normal 7" xfId="349"/>
    <cellStyle name="Normal 8" xfId="350"/>
    <cellStyle name="Normal 9" xfId="351"/>
    <cellStyle name="Note 2" xfId="352"/>
    <cellStyle name="Output 10" xfId="353"/>
    <cellStyle name="Output 2" xfId="354"/>
    <cellStyle name="Output 3" xfId="355"/>
    <cellStyle name="Output 4" xfId="356"/>
    <cellStyle name="Output 5" xfId="357"/>
    <cellStyle name="Output 6" xfId="358"/>
    <cellStyle name="Output 7" xfId="359"/>
    <cellStyle name="Output 8" xfId="360"/>
    <cellStyle name="Output 9" xfId="361"/>
    <cellStyle name="Percent" xfId="362" builtinId="5"/>
    <cellStyle name="Percent 10" xfId="363"/>
    <cellStyle name="Title 10" xfId="364"/>
    <cellStyle name="Title 2" xfId="365"/>
    <cellStyle name="Title 3" xfId="366"/>
    <cellStyle name="Title 4" xfId="367"/>
    <cellStyle name="Title 5" xfId="368"/>
    <cellStyle name="Title 6" xfId="369"/>
    <cellStyle name="Title 7" xfId="370"/>
    <cellStyle name="Title 8" xfId="371"/>
    <cellStyle name="Title 9" xfId="372"/>
    <cellStyle name="Total 10" xfId="373"/>
    <cellStyle name="Total 2" xfId="374"/>
    <cellStyle name="Total 3" xfId="375"/>
    <cellStyle name="Total 4" xfId="376"/>
    <cellStyle name="Total 5" xfId="377"/>
    <cellStyle name="Total 6" xfId="378"/>
    <cellStyle name="Total 7" xfId="379"/>
    <cellStyle name="Total 8" xfId="380"/>
    <cellStyle name="Total 9" xfId="381"/>
    <cellStyle name="Warning Text 10" xfId="382"/>
    <cellStyle name="Warning Text 2" xfId="383"/>
    <cellStyle name="Warning Text 3" xfId="384"/>
    <cellStyle name="Warning Text 4" xfId="385"/>
    <cellStyle name="Warning Text 5" xfId="386"/>
    <cellStyle name="Warning Text 6" xfId="387"/>
    <cellStyle name="Warning Text 7" xfId="388"/>
    <cellStyle name="Warning Text 8" xfId="389"/>
    <cellStyle name="Warning Text 9" xfId="3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Aliens and E.U. citizens as a percentage of the total number of foreign employees in Cyprus</a:t>
            </a:r>
          </a:p>
        </c:rich>
      </c:tx>
      <c:layout>
        <c:manualLayout>
          <c:xMode val="edge"/>
          <c:yMode val="edge"/>
          <c:x val="0.13168724811037971"/>
          <c:y val="3.333346622811389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103021958320783E-2"/>
          <c:y val="0.43158164723080766"/>
          <c:w val="0.47736689462086457"/>
          <c:h val="0.353847039881409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graphs!$B$1:$B$2</c:f>
              <c:strCache>
                <c:ptCount val="2"/>
                <c:pt idx="0">
                  <c:v>Aliens</c:v>
                </c:pt>
                <c:pt idx="1">
                  <c:v>E.U. citizens</c:v>
                </c:pt>
              </c:strCache>
            </c:strRef>
          </c:cat>
          <c:val>
            <c:numRef>
              <c:f>graphs!$A$1:$A$2</c:f>
              <c:numCache>
                <c:formatCode>_-* #,##0\ _Δ_ρ_χ_-;\-* #,##0\ _Δ_ρ_χ_-;_-* "-"\ _Δ_ρ_χ_-;_-@_-</c:formatCode>
                <c:ptCount val="2"/>
                <c:pt idx="0">
                  <c:v>58287.75</c:v>
                </c:pt>
                <c:pt idx="1">
                  <c:v>89719.25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764196553926932"/>
          <c:y val="0.42895298847137781"/>
          <c:w val="0.24138543108987581"/>
          <c:h val="0.250535898202598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28575</xdr:rowOff>
    </xdr:from>
    <xdr:to>
      <xdr:col>11</xdr:col>
      <xdr:colOff>76200</xdr:colOff>
      <xdr:row>27</xdr:row>
      <xdr:rowOff>66675</xdr:rowOff>
    </xdr:to>
    <xdr:graphicFrame macro="">
      <xdr:nvGraphicFramePr>
        <xdr:cNvPr id="1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="90" zoomScaleNormal="90" workbookViewId="0">
      <selection activeCell="A33" sqref="A33"/>
    </sheetView>
  </sheetViews>
  <sheetFormatPr defaultRowHeight="12.75" x14ac:dyDescent="0.2"/>
  <cols>
    <col min="1" max="1" width="60.85546875" customWidth="1"/>
    <col min="2" max="2" width="13.42578125" customWidth="1"/>
    <col min="3" max="3" width="13.85546875" customWidth="1"/>
    <col min="4" max="4" width="12" customWidth="1"/>
    <col min="5" max="5" width="13" customWidth="1"/>
    <col min="6" max="6" width="15" style="29" customWidth="1"/>
    <col min="7" max="7" width="17.7109375" style="29" customWidth="1"/>
  </cols>
  <sheetData>
    <row r="1" spans="1:7" x14ac:dyDescent="0.2">
      <c r="A1" s="86" t="s">
        <v>46</v>
      </c>
      <c r="B1" s="86"/>
      <c r="C1" s="86"/>
      <c r="D1" s="86"/>
      <c r="E1" s="86"/>
      <c r="F1" s="86"/>
      <c r="G1" s="86"/>
    </row>
    <row r="2" spans="1:7" ht="13.5" thickBot="1" x14ac:dyDescent="0.25"/>
    <row r="3" spans="1:7" ht="15.95" customHeight="1" x14ac:dyDescent="0.2">
      <c r="A3" s="15" t="s">
        <v>0</v>
      </c>
      <c r="B3" s="63" t="s">
        <v>31</v>
      </c>
      <c r="C3" s="64" t="s">
        <v>32</v>
      </c>
      <c r="D3" s="65" t="s">
        <v>33</v>
      </c>
      <c r="E3" s="65" t="s">
        <v>34</v>
      </c>
      <c r="F3" s="46" t="s">
        <v>44</v>
      </c>
      <c r="G3" s="47" t="s">
        <v>5</v>
      </c>
    </row>
    <row r="4" spans="1:7" ht="15.95" customHeight="1" x14ac:dyDescent="0.2">
      <c r="A4" s="66" t="s">
        <v>8</v>
      </c>
      <c r="B4" s="67">
        <v>4273</v>
      </c>
      <c r="C4" s="30">
        <v>4474</v>
      </c>
      <c r="D4" s="31">
        <v>4450</v>
      </c>
      <c r="E4" s="68">
        <v>4485</v>
      </c>
      <c r="F4" s="53">
        <f>AVERAGE(B4,C4,D4,E4)</f>
        <v>4420.5</v>
      </c>
      <c r="G4" s="54">
        <f>F4/F27</f>
        <v>7.5839262966918439E-2</v>
      </c>
    </row>
    <row r="5" spans="1:7" ht="15.95" customHeight="1" x14ac:dyDescent="0.2">
      <c r="A5" s="66" t="s">
        <v>9</v>
      </c>
      <c r="B5" s="67">
        <v>102</v>
      </c>
      <c r="C5" s="33">
        <v>105</v>
      </c>
      <c r="D5" s="34">
        <v>105</v>
      </c>
      <c r="E5" s="69">
        <v>102</v>
      </c>
      <c r="F5" s="53">
        <f t="shared" ref="F5:F26" si="0">AVERAGE(B5,C5,D5,E5)</f>
        <v>103.5</v>
      </c>
      <c r="G5" s="55">
        <f>F5/F27</f>
        <v>1.7756732761171944E-3</v>
      </c>
    </row>
    <row r="6" spans="1:7" ht="15.95" customHeight="1" x14ac:dyDescent="0.2">
      <c r="A6" s="66" t="s">
        <v>10</v>
      </c>
      <c r="B6" s="67">
        <v>2101</v>
      </c>
      <c r="C6" s="33">
        <v>2284</v>
      </c>
      <c r="D6" s="34">
        <v>2547</v>
      </c>
      <c r="E6" s="69">
        <v>2752</v>
      </c>
      <c r="F6" s="53">
        <f t="shared" si="0"/>
        <v>2421</v>
      </c>
      <c r="G6" s="55">
        <f>F6/F27</f>
        <v>4.1535314023958721E-2</v>
      </c>
    </row>
    <row r="7" spans="1:7" ht="18.75" customHeight="1" x14ac:dyDescent="0.2">
      <c r="A7" s="66" t="s">
        <v>11</v>
      </c>
      <c r="B7" s="67">
        <v>13</v>
      </c>
      <c r="C7" s="33">
        <v>14</v>
      </c>
      <c r="D7" s="34">
        <v>13</v>
      </c>
      <c r="E7" s="69">
        <v>13</v>
      </c>
      <c r="F7" s="53">
        <f t="shared" si="0"/>
        <v>13.25</v>
      </c>
      <c r="G7" s="55">
        <f>F7/F27</f>
        <v>2.2732049187007561E-4</v>
      </c>
    </row>
    <row r="8" spans="1:7" ht="15.95" customHeight="1" x14ac:dyDescent="0.2">
      <c r="A8" s="66" t="s">
        <v>12</v>
      </c>
      <c r="B8" s="67">
        <v>111</v>
      </c>
      <c r="C8" s="33">
        <v>104</v>
      </c>
      <c r="D8" s="34">
        <v>129</v>
      </c>
      <c r="E8" s="69">
        <v>134</v>
      </c>
      <c r="F8" s="53">
        <f t="shared" si="0"/>
        <v>119.5</v>
      </c>
      <c r="G8" s="55">
        <f>F8/F27</f>
        <v>2.0501734927150217E-3</v>
      </c>
    </row>
    <row r="9" spans="1:7" ht="15.95" customHeight="1" x14ac:dyDescent="0.2">
      <c r="A9" s="66" t="s">
        <v>13</v>
      </c>
      <c r="B9" s="67">
        <v>3578</v>
      </c>
      <c r="C9" s="33">
        <v>3963</v>
      </c>
      <c r="D9" s="34">
        <v>4318</v>
      </c>
      <c r="E9" s="69">
        <v>4576</v>
      </c>
      <c r="F9" s="53">
        <f t="shared" si="0"/>
        <v>4108.75</v>
      </c>
      <c r="G9" s="55">
        <f>F9/F27</f>
        <v>7.0490797809145148E-2</v>
      </c>
    </row>
    <row r="10" spans="1:7" ht="18.75" customHeight="1" x14ac:dyDescent="0.2">
      <c r="A10" s="66" t="s">
        <v>14</v>
      </c>
      <c r="B10" s="67">
        <v>4071</v>
      </c>
      <c r="C10" s="33">
        <v>4380</v>
      </c>
      <c r="D10" s="34">
        <v>4676</v>
      </c>
      <c r="E10" s="69">
        <v>4912</v>
      </c>
      <c r="F10" s="53">
        <f t="shared" si="0"/>
        <v>4509.75</v>
      </c>
      <c r="G10" s="55">
        <f>F10/F27</f>
        <v>7.737045948762819E-2</v>
      </c>
    </row>
    <row r="11" spans="1:7" ht="15.95" customHeight="1" x14ac:dyDescent="0.2">
      <c r="A11" s="66" t="s">
        <v>15</v>
      </c>
      <c r="B11" s="67">
        <v>1106</v>
      </c>
      <c r="C11" s="33">
        <v>1334</v>
      </c>
      <c r="D11" s="34">
        <v>1602</v>
      </c>
      <c r="E11" s="69">
        <v>1663</v>
      </c>
      <c r="F11" s="53">
        <f t="shared" si="0"/>
        <v>1426.25</v>
      </c>
      <c r="G11" s="55">
        <f>F11/F27</f>
        <v>2.4469120870165686E-2</v>
      </c>
    </row>
    <row r="12" spans="1:7" ht="15.95" customHeight="1" x14ac:dyDescent="0.2">
      <c r="A12" s="66" t="s">
        <v>29</v>
      </c>
      <c r="B12" s="67">
        <v>1113</v>
      </c>
      <c r="C12" s="33">
        <v>1722</v>
      </c>
      <c r="D12" s="34">
        <v>2251</v>
      </c>
      <c r="E12" s="69">
        <v>2249</v>
      </c>
      <c r="F12" s="53">
        <f t="shared" si="0"/>
        <v>1833.75</v>
      </c>
      <c r="G12" s="55">
        <f>F12/F27</f>
        <v>3.1460298261641595E-2</v>
      </c>
    </row>
    <row r="13" spans="1:7" ht="15.95" customHeight="1" x14ac:dyDescent="0.2">
      <c r="A13" s="66" t="s">
        <v>30</v>
      </c>
      <c r="B13" s="67">
        <v>3812</v>
      </c>
      <c r="C13" s="33">
        <v>4362</v>
      </c>
      <c r="D13" s="34">
        <v>4996</v>
      </c>
      <c r="E13" s="69">
        <v>5143</v>
      </c>
      <c r="F13" s="53">
        <f t="shared" si="0"/>
        <v>4578.25</v>
      </c>
      <c r="G13" s="55">
        <f>F13/F27</f>
        <v>7.8545663539937638E-2</v>
      </c>
    </row>
    <row r="14" spans="1:7" ht="15.95" customHeight="1" x14ac:dyDescent="0.2">
      <c r="A14" s="66" t="s">
        <v>16</v>
      </c>
      <c r="B14" s="67">
        <v>1733</v>
      </c>
      <c r="C14" s="33">
        <v>1813</v>
      </c>
      <c r="D14" s="34">
        <v>1943</v>
      </c>
      <c r="E14" s="69">
        <v>2023</v>
      </c>
      <c r="F14" s="53">
        <f t="shared" si="0"/>
        <v>1878</v>
      </c>
      <c r="G14" s="55">
        <f>F14/F27</f>
        <v>3.2219462923169961E-2</v>
      </c>
    </row>
    <row r="15" spans="1:7" ht="15.95" customHeight="1" x14ac:dyDescent="0.2">
      <c r="A15" s="66" t="s">
        <v>17</v>
      </c>
      <c r="B15" s="67">
        <v>2173</v>
      </c>
      <c r="C15" s="33">
        <v>2191</v>
      </c>
      <c r="D15" s="34">
        <v>2227</v>
      </c>
      <c r="E15" s="69">
        <v>2283</v>
      </c>
      <c r="F15" s="53">
        <f t="shared" si="0"/>
        <v>2218.5</v>
      </c>
      <c r="G15" s="55">
        <f>F15/F27</f>
        <v>3.8061170657642474E-2</v>
      </c>
    </row>
    <row r="16" spans="1:7" ht="15.95" customHeight="1" x14ac:dyDescent="0.2">
      <c r="A16" s="66" t="s">
        <v>18</v>
      </c>
      <c r="B16" s="67">
        <v>229</v>
      </c>
      <c r="C16" s="33">
        <v>257</v>
      </c>
      <c r="D16" s="34">
        <v>296</v>
      </c>
      <c r="E16" s="69">
        <v>317</v>
      </c>
      <c r="F16" s="53">
        <f t="shared" si="0"/>
        <v>274.75</v>
      </c>
      <c r="G16" s="55">
        <f>F16/F27</f>
        <v>4.7136834068908133E-3</v>
      </c>
    </row>
    <row r="17" spans="1:8" ht="15.95" customHeight="1" x14ac:dyDescent="0.2">
      <c r="A17" s="66" t="s">
        <v>19</v>
      </c>
      <c r="B17" s="67">
        <v>2423</v>
      </c>
      <c r="C17" s="33">
        <v>2485</v>
      </c>
      <c r="D17" s="34">
        <v>2583</v>
      </c>
      <c r="E17" s="69">
        <v>2687</v>
      </c>
      <c r="F17" s="53">
        <f t="shared" si="0"/>
        <v>2544.5</v>
      </c>
      <c r="G17" s="55">
        <f>F17/F27</f>
        <v>4.3654112570823203E-2</v>
      </c>
    </row>
    <row r="18" spans="1:8" ht="15.95" customHeight="1" x14ac:dyDescent="0.2">
      <c r="A18" s="66" t="s">
        <v>20</v>
      </c>
      <c r="B18" s="67">
        <v>1174</v>
      </c>
      <c r="C18" s="33">
        <v>1290</v>
      </c>
      <c r="D18" s="34">
        <v>1409</v>
      </c>
      <c r="E18" s="69">
        <v>1511</v>
      </c>
      <c r="F18" s="53">
        <f t="shared" si="0"/>
        <v>1346</v>
      </c>
      <c r="G18" s="55">
        <f>F18/F27</f>
        <v>2.3092330721292211E-2</v>
      </c>
    </row>
    <row r="19" spans="1:8" ht="15" customHeight="1" x14ac:dyDescent="0.2">
      <c r="A19" s="66" t="s">
        <v>21</v>
      </c>
      <c r="B19" s="67">
        <v>847</v>
      </c>
      <c r="C19" s="33">
        <v>851</v>
      </c>
      <c r="D19" s="34">
        <v>840</v>
      </c>
      <c r="E19" s="69">
        <v>855</v>
      </c>
      <c r="F19" s="53">
        <f t="shared" si="0"/>
        <v>848.25</v>
      </c>
      <c r="G19" s="55">
        <f>F19/F27</f>
        <v>1.4552800545569181E-2</v>
      </c>
    </row>
    <row r="20" spans="1:8" ht="15.95" customHeight="1" x14ac:dyDescent="0.2">
      <c r="A20" s="66" t="s">
        <v>22</v>
      </c>
      <c r="B20" s="67">
        <v>429</v>
      </c>
      <c r="C20" s="33">
        <v>456</v>
      </c>
      <c r="D20" s="34">
        <v>389</v>
      </c>
      <c r="E20" s="69">
        <v>501</v>
      </c>
      <c r="F20" s="53">
        <f t="shared" si="0"/>
        <v>443.75</v>
      </c>
      <c r="G20" s="55">
        <f>F20/F27</f>
        <v>7.6130919447053623E-3</v>
      </c>
    </row>
    <row r="21" spans="1:8" ht="15.95" customHeight="1" x14ac:dyDescent="0.2">
      <c r="A21" s="66" t="s">
        <v>23</v>
      </c>
      <c r="B21" s="67">
        <v>424</v>
      </c>
      <c r="C21" s="33">
        <v>436</v>
      </c>
      <c r="D21" s="34">
        <v>470</v>
      </c>
      <c r="E21" s="69">
        <v>492</v>
      </c>
      <c r="F21" s="53">
        <f t="shared" si="0"/>
        <v>455.5</v>
      </c>
      <c r="G21" s="55">
        <f>F21/F27</f>
        <v>7.8146780412693927E-3</v>
      </c>
    </row>
    <row r="22" spans="1:8" ht="15.95" customHeight="1" x14ac:dyDescent="0.2">
      <c r="A22" s="66" t="s">
        <v>24</v>
      </c>
      <c r="B22" s="67">
        <v>520</v>
      </c>
      <c r="C22" s="33">
        <v>534</v>
      </c>
      <c r="D22" s="34">
        <v>513</v>
      </c>
      <c r="E22" s="69">
        <v>609</v>
      </c>
      <c r="F22" s="53">
        <f t="shared" si="0"/>
        <v>544</v>
      </c>
      <c r="G22" s="55">
        <f>F22/F27</f>
        <v>9.3330073643261239E-3</v>
      </c>
    </row>
    <row r="23" spans="1:8" ht="15.95" customHeight="1" x14ac:dyDescent="0.2">
      <c r="A23" s="66" t="s">
        <v>25</v>
      </c>
      <c r="B23" s="67">
        <v>824</v>
      </c>
      <c r="C23" s="33">
        <v>893</v>
      </c>
      <c r="D23" s="34">
        <v>965</v>
      </c>
      <c r="E23" s="69">
        <v>1021</v>
      </c>
      <c r="F23" s="53">
        <f t="shared" si="0"/>
        <v>925.75</v>
      </c>
      <c r="G23" s="55">
        <f>F23/F27</f>
        <v>1.5882410969714905E-2</v>
      </c>
    </row>
    <row r="24" spans="1:8" ht="25.5" customHeight="1" x14ac:dyDescent="0.2">
      <c r="A24" s="66" t="s">
        <v>26</v>
      </c>
      <c r="B24" s="67">
        <v>22227</v>
      </c>
      <c r="C24" s="33">
        <v>22324</v>
      </c>
      <c r="D24" s="34">
        <v>22710</v>
      </c>
      <c r="E24" s="69">
        <v>22979</v>
      </c>
      <c r="F24" s="53">
        <f t="shared" si="0"/>
        <v>22560</v>
      </c>
      <c r="G24" s="55">
        <f>F24/F27</f>
        <v>0.3870453054029363</v>
      </c>
    </row>
    <row r="25" spans="1:8" x14ac:dyDescent="0.2">
      <c r="A25" s="66" t="s">
        <v>27</v>
      </c>
      <c r="B25" s="70">
        <v>76</v>
      </c>
      <c r="C25" s="33">
        <v>77</v>
      </c>
      <c r="D25" s="34">
        <v>76</v>
      </c>
      <c r="E25" s="69">
        <v>74</v>
      </c>
      <c r="F25" s="53">
        <f t="shared" si="0"/>
        <v>75.75</v>
      </c>
      <c r="G25" s="55">
        <f>F25/F27</f>
        <v>1.299586962955338E-3</v>
      </c>
    </row>
    <row r="26" spans="1:8" ht="13.5" thickBot="1" x14ac:dyDescent="0.25">
      <c r="A26" s="66" t="s">
        <v>38</v>
      </c>
      <c r="B26" s="72">
        <v>614</v>
      </c>
      <c r="C26" s="33">
        <v>636</v>
      </c>
      <c r="D26" s="34">
        <v>643</v>
      </c>
      <c r="E26" s="69">
        <v>661</v>
      </c>
      <c r="F26" s="53">
        <f t="shared" si="0"/>
        <v>638.5</v>
      </c>
      <c r="G26" s="80">
        <f>F26/F27</f>
        <v>1.0954274268607039E-2</v>
      </c>
    </row>
    <row r="27" spans="1:8" ht="17.25" customHeight="1" thickBot="1" x14ac:dyDescent="0.25">
      <c r="A27" s="71" t="s">
        <v>28</v>
      </c>
      <c r="B27" s="73">
        <f>SUM(B4:B26)</f>
        <v>53973</v>
      </c>
      <c r="C27" s="73">
        <f t="shared" ref="C27:F27" si="1">SUM(C4:C26)</f>
        <v>56985</v>
      </c>
      <c r="D27" s="73">
        <f t="shared" si="1"/>
        <v>60151</v>
      </c>
      <c r="E27" s="73">
        <f t="shared" si="1"/>
        <v>62042</v>
      </c>
      <c r="F27" s="73">
        <f t="shared" si="1"/>
        <v>58287.75</v>
      </c>
      <c r="G27" s="81">
        <f>F27/F27</f>
        <v>1</v>
      </c>
    </row>
    <row r="28" spans="1:8" x14ac:dyDescent="0.2">
      <c r="A28" s="14"/>
      <c r="B28" s="61"/>
      <c r="C28" s="13"/>
      <c r="D28" s="13"/>
      <c r="E28" s="13"/>
      <c r="F28" s="48"/>
      <c r="G28" s="49"/>
    </row>
    <row r="29" spans="1:8" ht="14.25" x14ac:dyDescent="0.2">
      <c r="A29" s="60"/>
      <c r="B29" s="61"/>
      <c r="C29" s="61"/>
      <c r="D29" s="61"/>
      <c r="E29" s="61"/>
      <c r="F29" s="61"/>
      <c r="G29" s="61"/>
    </row>
    <row r="30" spans="1:8" ht="14.25" customHeight="1" x14ac:dyDescent="0.2">
      <c r="A30" s="78" t="s">
        <v>35</v>
      </c>
      <c r="B30" s="12"/>
      <c r="C30" s="79"/>
      <c r="D30" s="79"/>
      <c r="E30" s="79"/>
      <c r="F30" s="79"/>
      <c r="G30" s="79"/>
    </row>
    <row r="31" spans="1:8" ht="13.5" customHeight="1" x14ac:dyDescent="0.2">
      <c r="A31" s="12" t="s">
        <v>45</v>
      </c>
      <c r="B31" s="62"/>
      <c r="D31" s="12" t="s">
        <v>39</v>
      </c>
      <c r="H31" s="10"/>
    </row>
    <row r="32" spans="1:8" s="83" customFormat="1" ht="30" customHeight="1" x14ac:dyDescent="0.2">
      <c r="A32" s="87" t="s">
        <v>51</v>
      </c>
      <c r="B32" s="87"/>
      <c r="C32" s="87"/>
      <c r="D32" s="87"/>
      <c r="E32" s="87"/>
      <c r="F32" s="87"/>
      <c r="G32" s="87"/>
      <c r="H32" s="82"/>
    </row>
    <row r="34" spans="1:8" x14ac:dyDescent="0.2">
      <c r="A34" s="3" t="s">
        <v>1</v>
      </c>
    </row>
    <row r="35" spans="1:8" x14ac:dyDescent="0.2">
      <c r="H35" s="4"/>
    </row>
    <row r="36" spans="1:8" x14ac:dyDescent="0.2">
      <c r="F36" s="85" t="s">
        <v>2</v>
      </c>
      <c r="G36" s="85"/>
      <c r="H36" s="5"/>
    </row>
    <row r="37" spans="1:8" x14ac:dyDescent="0.2">
      <c r="A37" s="11">
        <v>44133</v>
      </c>
      <c r="B37" s="1"/>
      <c r="F37" s="84" t="s">
        <v>3</v>
      </c>
      <c r="G37" s="84"/>
    </row>
    <row r="38" spans="1:8" x14ac:dyDescent="0.2">
      <c r="A38" s="6"/>
      <c r="B38" s="1"/>
      <c r="C38" s="1"/>
      <c r="D38" s="1"/>
      <c r="E38" s="1"/>
    </row>
    <row r="39" spans="1:8" x14ac:dyDescent="0.2">
      <c r="A39" s="1"/>
      <c r="B39" s="1"/>
      <c r="C39" s="1"/>
      <c r="D39" s="1"/>
      <c r="E39" s="1"/>
    </row>
    <row r="40" spans="1:8" x14ac:dyDescent="0.2">
      <c r="A40" s="1"/>
      <c r="C40" s="1"/>
      <c r="D40" s="1"/>
      <c r="E40" s="1"/>
    </row>
  </sheetData>
  <mergeCells count="4">
    <mergeCell ref="F37:G37"/>
    <mergeCell ref="F36:G36"/>
    <mergeCell ref="A1:G1"/>
    <mergeCell ref="A32:G32"/>
  </mergeCells>
  <phoneticPr fontId="8" type="noConversion"/>
  <pageMargins left="0.15748031496062992" right="0.15748031496062992" top="0.39370078740157483" bottom="0.19685039370078741" header="0.51181102362204722" footer="0.28000000000000003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10" workbookViewId="0">
      <selection activeCell="B39" sqref="B39"/>
    </sheetView>
  </sheetViews>
  <sheetFormatPr defaultRowHeight="12.75" x14ac:dyDescent="0.2"/>
  <cols>
    <col min="1" max="1" width="61.140625" customWidth="1"/>
    <col min="2" max="2" width="13.140625" bestFit="1" customWidth="1"/>
    <col min="3" max="4" width="11.85546875" customWidth="1"/>
    <col min="5" max="5" width="13.140625" bestFit="1" customWidth="1"/>
    <col min="6" max="6" width="14.140625" style="29" customWidth="1"/>
    <col min="7" max="7" width="18.140625" style="29" customWidth="1"/>
  </cols>
  <sheetData>
    <row r="1" spans="1:7" ht="12.75" customHeight="1" x14ac:dyDescent="0.2">
      <c r="A1" s="86" t="s">
        <v>47</v>
      </c>
      <c r="B1" s="86"/>
      <c r="C1" s="86"/>
      <c r="D1" s="86"/>
      <c r="E1" s="86"/>
      <c r="F1" s="86"/>
      <c r="G1" s="86"/>
    </row>
    <row r="2" spans="1:7" ht="13.5" thickBot="1" x14ac:dyDescent="0.25"/>
    <row r="3" spans="1:7" ht="15.95" customHeight="1" x14ac:dyDescent="0.2">
      <c r="A3" s="15" t="s">
        <v>0</v>
      </c>
      <c r="B3" s="26" t="s">
        <v>31</v>
      </c>
      <c r="C3" s="27" t="s">
        <v>32</v>
      </c>
      <c r="D3" s="17" t="s">
        <v>33</v>
      </c>
      <c r="E3" s="17" t="s">
        <v>34</v>
      </c>
      <c r="F3" s="50" t="s">
        <v>36</v>
      </c>
      <c r="G3" s="47" t="s">
        <v>5</v>
      </c>
    </row>
    <row r="4" spans="1:7" ht="15.95" customHeight="1" x14ac:dyDescent="0.2">
      <c r="A4" s="19" t="s">
        <v>8</v>
      </c>
      <c r="B4" s="37">
        <v>962</v>
      </c>
      <c r="C4" s="38">
        <v>996</v>
      </c>
      <c r="D4" s="39">
        <v>939</v>
      </c>
      <c r="E4" s="32">
        <v>912</v>
      </c>
      <c r="F4" s="53">
        <f>AVERAGE(B4,C4,D4,E4)</f>
        <v>952.25</v>
      </c>
      <c r="G4" s="54">
        <f>F4/F27</f>
        <v>1.061366429166539E-2</v>
      </c>
    </row>
    <row r="5" spans="1:7" ht="15.95" customHeight="1" x14ac:dyDescent="0.2">
      <c r="A5" s="19" t="s">
        <v>9</v>
      </c>
      <c r="B5" s="40">
        <v>112</v>
      </c>
      <c r="C5" s="41">
        <v>112</v>
      </c>
      <c r="D5" s="42">
        <v>105</v>
      </c>
      <c r="E5" s="32">
        <v>97</v>
      </c>
      <c r="F5" s="53">
        <f t="shared" ref="F5:F26" si="0">AVERAGE(B5,C5,D5,E5)</f>
        <v>106.5</v>
      </c>
      <c r="G5" s="55">
        <f>F5/F27</f>
        <v>1.1870362268966805E-3</v>
      </c>
    </row>
    <row r="6" spans="1:7" ht="15.95" customHeight="1" x14ac:dyDescent="0.2">
      <c r="A6" s="19" t="s">
        <v>10</v>
      </c>
      <c r="B6" s="40">
        <v>8739</v>
      </c>
      <c r="C6" s="41">
        <v>8866</v>
      </c>
      <c r="D6" s="42">
        <v>8824</v>
      </c>
      <c r="E6" s="36">
        <v>8776</v>
      </c>
      <c r="F6" s="53">
        <f t="shared" si="0"/>
        <v>8801.25</v>
      </c>
      <c r="G6" s="55">
        <f>F6/F27</f>
        <v>9.8097676919947502E-2</v>
      </c>
    </row>
    <row r="7" spans="1:7" ht="15.95" customHeight="1" x14ac:dyDescent="0.2">
      <c r="A7" s="19" t="s">
        <v>11</v>
      </c>
      <c r="B7" s="40">
        <v>48</v>
      </c>
      <c r="C7" s="41">
        <v>50</v>
      </c>
      <c r="D7" s="42">
        <v>67</v>
      </c>
      <c r="E7" s="35">
        <v>63</v>
      </c>
      <c r="F7" s="53">
        <f t="shared" si="0"/>
        <v>57</v>
      </c>
      <c r="G7" s="55">
        <f>F7/F27</f>
        <v>6.3531516369118106E-4</v>
      </c>
    </row>
    <row r="8" spans="1:7" ht="15.95" customHeight="1" x14ac:dyDescent="0.2">
      <c r="A8" s="19" t="s">
        <v>12</v>
      </c>
      <c r="B8" s="40">
        <v>374</v>
      </c>
      <c r="C8" s="41">
        <v>382</v>
      </c>
      <c r="D8" s="42">
        <v>390</v>
      </c>
      <c r="E8" s="35">
        <v>375</v>
      </c>
      <c r="F8" s="53">
        <f t="shared" si="0"/>
        <v>380.25</v>
      </c>
      <c r="G8" s="55">
        <f>F8/F27</f>
        <v>4.2382208946240632E-3</v>
      </c>
    </row>
    <row r="9" spans="1:7" ht="15.95" customHeight="1" x14ac:dyDescent="0.2">
      <c r="A9" s="19" t="s">
        <v>13</v>
      </c>
      <c r="B9" s="40">
        <v>9997</v>
      </c>
      <c r="C9" s="41">
        <v>10439</v>
      </c>
      <c r="D9" s="42">
        <v>10546</v>
      </c>
      <c r="E9" s="36">
        <v>11074</v>
      </c>
      <c r="F9" s="53">
        <f t="shared" si="0"/>
        <v>10514</v>
      </c>
      <c r="G9" s="55">
        <f>F9/F27</f>
        <v>0.11718778300086102</v>
      </c>
    </row>
    <row r="10" spans="1:7" ht="15.95" customHeight="1" x14ac:dyDescent="0.2">
      <c r="A10" s="19" t="s">
        <v>14</v>
      </c>
      <c r="B10" s="40">
        <v>13493</v>
      </c>
      <c r="C10" s="41">
        <v>13947</v>
      </c>
      <c r="D10" s="42">
        <v>14455</v>
      </c>
      <c r="E10" s="36">
        <v>14526</v>
      </c>
      <c r="F10" s="53">
        <f t="shared" si="0"/>
        <v>14105.25</v>
      </c>
      <c r="G10" s="55">
        <f>F10/F27</f>
        <v>0.15721542478342163</v>
      </c>
    </row>
    <row r="11" spans="1:7" ht="15.95" customHeight="1" x14ac:dyDescent="0.2">
      <c r="A11" s="19" t="s">
        <v>15</v>
      </c>
      <c r="B11" s="40">
        <v>4619</v>
      </c>
      <c r="C11" s="41">
        <v>5591</v>
      </c>
      <c r="D11" s="42">
        <v>5923</v>
      </c>
      <c r="E11" s="35">
        <v>5608</v>
      </c>
      <c r="F11" s="53">
        <f t="shared" si="0"/>
        <v>5435.25</v>
      </c>
      <c r="G11" s="55">
        <f>F11/F27</f>
        <v>6.0580644621973545E-2</v>
      </c>
    </row>
    <row r="12" spans="1:7" ht="15.95" customHeight="1" x14ac:dyDescent="0.2">
      <c r="A12" s="19" t="s">
        <v>29</v>
      </c>
      <c r="B12" s="40">
        <v>5631</v>
      </c>
      <c r="C12" s="41">
        <v>12062</v>
      </c>
      <c r="D12" s="42">
        <v>14690</v>
      </c>
      <c r="E12" s="35">
        <v>12752</v>
      </c>
      <c r="F12" s="53">
        <f t="shared" si="0"/>
        <v>11283.75</v>
      </c>
      <c r="G12" s="55">
        <f>F12/F27</f>
        <v>0.12576732418070816</v>
      </c>
    </row>
    <row r="13" spans="1:7" ht="15.95" customHeight="1" x14ac:dyDescent="0.2">
      <c r="A13" s="19" t="s">
        <v>30</v>
      </c>
      <c r="B13" s="40">
        <v>10278</v>
      </c>
      <c r="C13" s="41">
        <v>12178</v>
      </c>
      <c r="D13" s="42">
        <v>13416</v>
      </c>
      <c r="E13" s="36">
        <v>12467</v>
      </c>
      <c r="F13" s="53">
        <f t="shared" si="0"/>
        <v>12084.75</v>
      </c>
      <c r="G13" s="55">
        <f>F13/F27</f>
        <v>0.13469517411257897</v>
      </c>
    </row>
    <row r="14" spans="1:7" ht="15.95" customHeight="1" x14ac:dyDescent="0.2">
      <c r="A14" s="19" t="s">
        <v>16</v>
      </c>
      <c r="B14" s="40">
        <v>2158</v>
      </c>
      <c r="C14" s="41">
        <v>2267</v>
      </c>
      <c r="D14" s="42">
        <v>2407</v>
      </c>
      <c r="E14" s="35">
        <v>2514</v>
      </c>
      <c r="F14" s="53">
        <f t="shared" si="0"/>
        <v>2336.5</v>
      </c>
      <c r="G14" s="55">
        <f>F14/F27</f>
        <v>2.6042348771306047E-2</v>
      </c>
    </row>
    <row r="15" spans="1:7" ht="15.95" customHeight="1" x14ac:dyDescent="0.2">
      <c r="A15" s="19" t="s">
        <v>17</v>
      </c>
      <c r="B15" s="40">
        <v>2213</v>
      </c>
      <c r="C15" s="41">
        <v>2254</v>
      </c>
      <c r="D15" s="42">
        <v>2352</v>
      </c>
      <c r="E15" s="35">
        <v>2477</v>
      </c>
      <c r="F15" s="53">
        <f t="shared" si="0"/>
        <v>2324</v>
      </c>
      <c r="G15" s="55">
        <f>F15/F27</f>
        <v>2.5903025270496576E-2</v>
      </c>
    </row>
    <row r="16" spans="1:7" ht="15.95" customHeight="1" x14ac:dyDescent="0.2">
      <c r="A16" s="19" t="s">
        <v>18</v>
      </c>
      <c r="B16" s="40">
        <v>673</v>
      </c>
      <c r="C16" s="41">
        <v>758</v>
      </c>
      <c r="D16" s="42">
        <v>823</v>
      </c>
      <c r="E16" s="35">
        <v>827</v>
      </c>
      <c r="F16" s="53">
        <f t="shared" si="0"/>
        <v>770.25</v>
      </c>
      <c r="G16" s="55">
        <f>F16/F27</f>
        <v>8.5851141198795139E-3</v>
      </c>
    </row>
    <row r="17" spans="1:8" ht="15.95" customHeight="1" x14ac:dyDescent="0.2">
      <c r="A17" s="19" t="s">
        <v>19</v>
      </c>
      <c r="B17" s="40">
        <v>4792</v>
      </c>
      <c r="C17" s="41">
        <v>5064</v>
      </c>
      <c r="D17" s="42">
        <v>5285</v>
      </c>
      <c r="E17" s="35">
        <v>5476</v>
      </c>
      <c r="F17" s="53">
        <f t="shared" si="0"/>
        <v>5154.25</v>
      </c>
      <c r="G17" s="55">
        <f>F17/F27</f>
        <v>5.7448652323776668E-2</v>
      </c>
    </row>
    <row r="18" spans="1:8" ht="15.95" customHeight="1" x14ac:dyDescent="0.2">
      <c r="A18" s="19" t="s">
        <v>20</v>
      </c>
      <c r="B18" s="40">
        <v>3992</v>
      </c>
      <c r="C18" s="41">
        <v>4331</v>
      </c>
      <c r="D18" s="42">
        <v>4504</v>
      </c>
      <c r="E18" s="35">
        <v>4731</v>
      </c>
      <c r="F18" s="53">
        <f t="shared" si="0"/>
        <v>4389.5</v>
      </c>
      <c r="G18" s="55">
        <f>F18/F27</f>
        <v>4.892484054425332E-2</v>
      </c>
    </row>
    <row r="19" spans="1:8" ht="15.95" customHeight="1" x14ac:dyDescent="0.2">
      <c r="A19" s="19" t="s">
        <v>21</v>
      </c>
      <c r="B19" s="40">
        <v>1755</v>
      </c>
      <c r="C19" s="41">
        <v>1777</v>
      </c>
      <c r="D19" s="42">
        <v>1786</v>
      </c>
      <c r="E19" s="35">
        <v>1857</v>
      </c>
      <c r="F19" s="53">
        <f t="shared" si="0"/>
        <v>1793.75</v>
      </c>
      <c r="G19" s="55">
        <f>F19/F27</f>
        <v>1.9992922366158877E-2</v>
      </c>
    </row>
    <row r="20" spans="1:8" ht="15.95" customHeight="1" x14ac:dyDescent="0.2">
      <c r="A20" s="19" t="s">
        <v>22</v>
      </c>
      <c r="B20" s="40">
        <v>2208</v>
      </c>
      <c r="C20" s="41">
        <v>2279</v>
      </c>
      <c r="D20" s="42">
        <v>2004</v>
      </c>
      <c r="E20" s="35">
        <v>2518</v>
      </c>
      <c r="F20" s="53">
        <f t="shared" si="0"/>
        <v>2252.25</v>
      </c>
      <c r="G20" s="55">
        <f>F20/F27</f>
        <v>2.510330837585022E-2</v>
      </c>
    </row>
    <row r="21" spans="1:8" ht="15.95" customHeight="1" x14ac:dyDescent="0.2">
      <c r="A21" s="19" t="s">
        <v>23</v>
      </c>
      <c r="B21" s="40">
        <v>1700</v>
      </c>
      <c r="C21" s="41">
        <v>1739</v>
      </c>
      <c r="D21" s="42">
        <v>1806</v>
      </c>
      <c r="E21" s="35">
        <v>1884</v>
      </c>
      <c r="F21" s="53">
        <f t="shared" si="0"/>
        <v>1782.25</v>
      </c>
      <c r="G21" s="55">
        <f>F21/F27</f>
        <v>1.9864744745414168E-2</v>
      </c>
    </row>
    <row r="22" spans="1:8" ht="15.95" customHeight="1" x14ac:dyDescent="0.2">
      <c r="A22" s="19" t="s">
        <v>24</v>
      </c>
      <c r="B22" s="40">
        <v>1857</v>
      </c>
      <c r="C22" s="41">
        <v>1996</v>
      </c>
      <c r="D22" s="42">
        <v>2082</v>
      </c>
      <c r="E22" s="35">
        <v>2170</v>
      </c>
      <c r="F22" s="53">
        <f t="shared" si="0"/>
        <v>2026.25</v>
      </c>
      <c r="G22" s="55">
        <f>F22/F27</f>
        <v>2.2584339481215011E-2</v>
      </c>
    </row>
    <row r="23" spans="1:8" ht="15.95" customHeight="1" x14ac:dyDescent="0.2">
      <c r="A23" s="19" t="s">
        <v>25</v>
      </c>
      <c r="B23" s="40">
        <v>1891</v>
      </c>
      <c r="C23" s="41">
        <v>2041</v>
      </c>
      <c r="D23" s="42">
        <v>2159</v>
      </c>
      <c r="E23" s="35">
        <v>2128</v>
      </c>
      <c r="F23" s="53">
        <f t="shared" si="0"/>
        <v>2054.75</v>
      </c>
      <c r="G23" s="55">
        <f>F23/F27</f>
        <v>2.2901997063060602E-2</v>
      </c>
    </row>
    <row r="24" spans="1:8" ht="25.5" customHeight="1" x14ac:dyDescent="0.2">
      <c r="A24" s="19" t="s">
        <v>26</v>
      </c>
      <c r="B24" s="40">
        <v>344</v>
      </c>
      <c r="C24" s="41">
        <v>362</v>
      </c>
      <c r="D24" s="42">
        <v>371</v>
      </c>
      <c r="E24" s="43">
        <v>366</v>
      </c>
      <c r="F24" s="53">
        <f t="shared" si="0"/>
        <v>360.75</v>
      </c>
      <c r="G24" s="55">
        <f>F24/F27</f>
        <v>4.0208762333612908E-3</v>
      </c>
    </row>
    <row r="25" spans="1:8" ht="14.25" customHeight="1" x14ac:dyDescent="0.2">
      <c r="A25" s="20" t="s">
        <v>27</v>
      </c>
      <c r="B25" s="40">
        <v>94</v>
      </c>
      <c r="C25" s="41">
        <v>97</v>
      </c>
      <c r="D25" s="42">
        <v>95</v>
      </c>
      <c r="E25" s="43">
        <v>96</v>
      </c>
      <c r="F25" s="53">
        <f t="shared" si="0"/>
        <v>95.5</v>
      </c>
      <c r="G25" s="55">
        <f>F25/F27</f>
        <v>1.0644315461843473E-3</v>
      </c>
    </row>
    <row r="26" spans="1:8" ht="14.25" customHeight="1" thickBot="1" x14ac:dyDescent="0.25">
      <c r="A26" s="19" t="s">
        <v>38</v>
      </c>
      <c r="B26" s="40">
        <v>651</v>
      </c>
      <c r="C26" s="41">
        <v>657</v>
      </c>
      <c r="D26" s="42">
        <v>666</v>
      </c>
      <c r="E26" s="43">
        <v>662</v>
      </c>
      <c r="F26" s="53">
        <f t="shared" si="0"/>
        <v>659</v>
      </c>
      <c r="G26" s="80">
        <f>F26/F27</f>
        <v>7.3451349626752344E-3</v>
      </c>
    </row>
    <row r="27" spans="1:8" ht="15.75" customHeight="1" thickBot="1" x14ac:dyDescent="0.25">
      <c r="A27" s="18" t="s">
        <v>28</v>
      </c>
      <c r="B27" s="44">
        <f>SUM(B4:B26)</f>
        <v>78581</v>
      </c>
      <c r="C27" s="44">
        <f t="shared" ref="C27:F27" si="1">SUM(C4:C26)</f>
        <v>90245</v>
      </c>
      <c r="D27" s="44">
        <f t="shared" si="1"/>
        <v>95695</v>
      </c>
      <c r="E27" s="44">
        <f t="shared" si="1"/>
        <v>94356</v>
      </c>
      <c r="F27" s="44">
        <f t="shared" si="1"/>
        <v>89719.25</v>
      </c>
      <c r="G27" s="81">
        <f>F27/F27</f>
        <v>1</v>
      </c>
    </row>
    <row r="28" spans="1:8" ht="15.75" customHeight="1" x14ac:dyDescent="0.2">
      <c r="A28" s="75"/>
      <c r="B28" s="76"/>
      <c r="C28" s="76"/>
      <c r="D28" s="76"/>
      <c r="E28" s="76"/>
      <c r="F28" s="76"/>
      <c r="G28" s="77"/>
    </row>
    <row r="29" spans="1:8" x14ac:dyDescent="0.2">
      <c r="A29" s="74"/>
      <c r="B29" s="21"/>
      <c r="C29" s="1"/>
      <c r="D29" s="1"/>
      <c r="E29" s="1"/>
      <c r="G29" s="51"/>
    </row>
    <row r="30" spans="1:8" ht="12.75" customHeight="1" x14ac:dyDescent="0.2">
      <c r="A30" s="90" t="s">
        <v>37</v>
      </c>
      <c r="B30" s="90"/>
      <c r="C30" s="90"/>
      <c r="D30" s="90"/>
      <c r="E30" s="90"/>
      <c r="F30" s="90"/>
      <c r="G30" s="90"/>
    </row>
    <row r="31" spans="1:8" x14ac:dyDescent="0.2">
      <c r="A31" s="8"/>
    </row>
    <row r="32" spans="1:8" s="83" customFormat="1" ht="26.25" customHeight="1" x14ac:dyDescent="0.2">
      <c r="A32" s="87" t="s">
        <v>49</v>
      </c>
      <c r="B32" s="87"/>
      <c r="C32" s="87"/>
      <c r="D32" s="87"/>
      <c r="E32" s="87"/>
      <c r="F32" s="87"/>
      <c r="G32" s="87"/>
      <c r="H32" s="82"/>
    </row>
    <row r="33" spans="1:7" x14ac:dyDescent="0.2">
      <c r="A33" s="3" t="s">
        <v>1</v>
      </c>
    </row>
    <row r="35" spans="1:7" x14ac:dyDescent="0.2">
      <c r="E35" s="89" t="s">
        <v>2</v>
      </c>
      <c r="F35" s="89"/>
      <c r="G35" s="89"/>
    </row>
    <row r="36" spans="1:7" x14ac:dyDescent="0.2">
      <c r="A36" s="11">
        <f>aliens!A37</f>
        <v>44133</v>
      </c>
      <c r="E36" s="88" t="s">
        <v>3</v>
      </c>
      <c r="F36" s="88"/>
      <c r="G36" s="88"/>
    </row>
  </sheetData>
  <mergeCells count="5">
    <mergeCell ref="E36:G36"/>
    <mergeCell ref="E35:G35"/>
    <mergeCell ref="A1:G1"/>
    <mergeCell ref="A30:G30"/>
    <mergeCell ref="A32:G32"/>
  </mergeCells>
  <phoneticPr fontId="8" type="noConversion"/>
  <pageMargins left="0.15748031496062992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zoomScale="96" zoomScaleNormal="96" workbookViewId="0">
      <selection activeCell="D3" sqref="D3"/>
    </sheetView>
  </sheetViews>
  <sheetFormatPr defaultRowHeight="12.75" x14ac:dyDescent="0.2"/>
  <cols>
    <col min="1" max="1" width="12.5703125" customWidth="1"/>
  </cols>
  <sheetData>
    <row r="1" spans="1:2" x14ac:dyDescent="0.2">
      <c r="A1" s="7">
        <f>aliens!F27</f>
        <v>58287.75</v>
      </c>
      <c r="B1" t="s">
        <v>6</v>
      </c>
    </row>
    <row r="2" spans="1:2" x14ac:dyDescent="0.2">
      <c r="A2" s="7">
        <f>europeans!F27</f>
        <v>89719.25</v>
      </c>
      <c r="B2" t="s">
        <v>7</v>
      </c>
    </row>
    <row r="31" spans="1:1" ht="14.25" x14ac:dyDescent="0.2">
      <c r="A31" s="28"/>
    </row>
    <row r="32" spans="1:1" ht="14.25" x14ac:dyDescent="0.2">
      <c r="A32" s="28"/>
    </row>
  </sheetData>
  <phoneticPr fontId="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topLeftCell="A26" zoomScale="95" zoomScaleNormal="100" zoomScaleSheetLayoutView="95" workbookViewId="0">
      <selection activeCell="F8" sqref="F8"/>
    </sheetView>
  </sheetViews>
  <sheetFormatPr defaultRowHeight="12.75" x14ac:dyDescent="0.2"/>
  <cols>
    <col min="1" max="1" width="61.42578125" customWidth="1"/>
    <col min="2" max="2" width="12.7109375" customWidth="1"/>
    <col min="3" max="4" width="12.5703125" customWidth="1"/>
    <col min="5" max="5" width="12.7109375" customWidth="1"/>
    <col min="6" max="6" width="13.85546875" style="29" bestFit="1" customWidth="1"/>
    <col min="7" max="7" width="11.85546875" style="29" bestFit="1" customWidth="1"/>
    <col min="8" max="9" width="9.140625" customWidth="1"/>
    <col min="16" max="16" width="11.85546875" customWidth="1"/>
  </cols>
  <sheetData>
    <row r="1" spans="1:9" ht="12.75" customHeight="1" x14ac:dyDescent="0.2">
      <c r="A1" s="86" t="s">
        <v>48</v>
      </c>
      <c r="B1" s="86"/>
      <c r="C1" s="86"/>
      <c r="D1" s="86"/>
      <c r="E1" s="86"/>
      <c r="F1" s="86"/>
      <c r="G1" s="86"/>
    </row>
    <row r="2" spans="1:9" ht="13.5" thickBot="1" x14ac:dyDescent="0.25"/>
    <row r="3" spans="1:9" ht="15.95" customHeight="1" x14ac:dyDescent="0.2">
      <c r="A3" s="24" t="s">
        <v>0</v>
      </c>
      <c r="B3" s="16" t="s">
        <v>31</v>
      </c>
      <c r="C3" s="17" t="s">
        <v>32</v>
      </c>
      <c r="D3" s="17" t="s">
        <v>33</v>
      </c>
      <c r="E3" s="25" t="s">
        <v>34</v>
      </c>
      <c r="F3" s="52" t="s">
        <v>40</v>
      </c>
      <c r="G3" s="47" t="s">
        <v>5</v>
      </c>
    </row>
    <row r="4" spans="1:9" ht="15.95" customHeight="1" x14ac:dyDescent="0.2">
      <c r="A4" s="19" t="s">
        <v>8</v>
      </c>
      <c r="B4" s="35">
        <f>aliens!B4+europeans!B4</f>
        <v>5235</v>
      </c>
      <c r="C4" s="35">
        <f>aliens!C4+europeans!C4</f>
        <v>5470</v>
      </c>
      <c r="D4" s="35">
        <f>aliens!D4+europeans!D4</f>
        <v>5389</v>
      </c>
      <c r="E4" s="35">
        <f>aliens!E4+europeans!E4</f>
        <v>5397</v>
      </c>
      <c r="F4" s="53">
        <f>AVERAGE(B4,C4,D4,E4)</f>
        <v>5372.75</v>
      </c>
      <c r="G4" s="54">
        <f>F4/F27</f>
        <v>3.6300647942327055E-2</v>
      </c>
    </row>
    <row r="5" spans="1:9" ht="15.95" customHeight="1" x14ac:dyDescent="0.2">
      <c r="A5" s="19" t="s">
        <v>9</v>
      </c>
      <c r="B5" s="35">
        <f>aliens!B5+europeans!B5</f>
        <v>214</v>
      </c>
      <c r="C5" s="35">
        <f>aliens!C5+europeans!C5</f>
        <v>217</v>
      </c>
      <c r="D5" s="35">
        <f>aliens!D5+europeans!D5</f>
        <v>210</v>
      </c>
      <c r="E5" s="35">
        <f>aliens!E5+europeans!E5</f>
        <v>199</v>
      </c>
      <c r="F5" s="53">
        <f t="shared" ref="F5:F26" si="0">AVERAGE(B5,C5,D5,E5)</f>
        <v>210</v>
      </c>
      <c r="G5" s="55">
        <f>F5/F27</f>
        <v>1.4188518110629903E-3</v>
      </c>
    </row>
    <row r="6" spans="1:9" ht="15.95" customHeight="1" x14ac:dyDescent="0.2">
      <c r="A6" s="19" t="s">
        <v>10</v>
      </c>
      <c r="B6" s="35">
        <f>aliens!B6+europeans!B6</f>
        <v>10840</v>
      </c>
      <c r="C6" s="35">
        <f>aliens!C6+europeans!C6</f>
        <v>11150</v>
      </c>
      <c r="D6" s="35">
        <f>aliens!D6+europeans!D6</f>
        <v>11371</v>
      </c>
      <c r="E6" s="35">
        <f>aliens!E6+europeans!E6</f>
        <v>11528</v>
      </c>
      <c r="F6" s="53">
        <f t="shared" si="0"/>
        <v>11222.25</v>
      </c>
      <c r="G6" s="55">
        <f>F6/F27</f>
        <v>7.5822427317626867E-2</v>
      </c>
    </row>
    <row r="7" spans="1:9" ht="15.95" customHeight="1" x14ac:dyDescent="0.2">
      <c r="A7" s="19" t="s">
        <v>11</v>
      </c>
      <c r="B7" s="35">
        <f>aliens!B7+europeans!B7</f>
        <v>61</v>
      </c>
      <c r="C7" s="35">
        <f>aliens!C7+europeans!C7</f>
        <v>64</v>
      </c>
      <c r="D7" s="35">
        <f>aliens!D7+europeans!D7</f>
        <v>80</v>
      </c>
      <c r="E7" s="35">
        <f>aliens!E7+europeans!E7</f>
        <v>76</v>
      </c>
      <c r="F7" s="53">
        <f t="shared" si="0"/>
        <v>70.25</v>
      </c>
      <c r="G7" s="55">
        <f>F7/F27</f>
        <v>4.7463971298654796E-4</v>
      </c>
    </row>
    <row r="8" spans="1:9" ht="15.95" customHeight="1" x14ac:dyDescent="0.2">
      <c r="A8" s="19" t="s">
        <v>12</v>
      </c>
      <c r="B8" s="35">
        <f>aliens!B8+europeans!B8</f>
        <v>485</v>
      </c>
      <c r="C8" s="35">
        <f>aliens!C8+europeans!C8</f>
        <v>486</v>
      </c>
      <c r="D8" s="35">
        <f>aliens!D8+europeans!D8</f>
        <v>519</v>
      </c>
      <c r="E8" s="35">
        <f>aliens!E8+europeans!E8</f>
        <v>509</v>
      </c>
      <c r="F8" s="53">
        <f t="shared" si="0"/>
        <v>499.75</v>
      </c>
      <c r="G8" s="55">
        <f>F8/F27</f>
        <v>3.3765294884701398E-3</v>
      </c>
    </row>
    <row r="9" spans="1:9" ht="15.95" customHeight="1" x14ac:dyDescent="0.2">
      <c r="A9" s="19" t="s">
        <v>13</v>
      </c>
      <c r="B9" s="35">
        <f>aliens!B9+europeans!B9</f>
        <v>13575</v>
      </c>
      <c r="C9" s="35">
        <f>aliens!C9+europeans!C9</f>
        <v>14402</v>
      </c>
      <c r="D9" s="35">
        <f>aliens!D9+europeans!D9</f>
        <v>14864</v>
      </c>
      <c r="E9" s="35">
        <f>aliens!E9+europeans!E9</f>
        <v>15650</v>
      </c>
      <c r="F9" s="53">
        <f t="shared" si="0"/>
        <v>14622.75</v>
      </c>
      <c r="G9" s="55">
        <f>F9/F27</f>
        <v>9.8797692001054011E-2</v>
      </c>
    </row>
    <row r="10" spans="1:9" ht="15.95" customHeight="1" x14ac:dyDescent="0.2">
      <c r="A10" s="19" t="s">
        <v>14</v>
      </c>
      <c r="B10" s="35">
        <f>aliens!B10+europeans!B10</f>
        <v>17564</v>
      </c>
      <c r="C10" s="35">
        <f>aliens!C10+europeans!C10</f>
        <v>18327</v>
      </c>
      <c r="D10" s="35">
        <f>aliens!D10+europeans!D10</f>
        <v>19131</v>
      </c>
      <c r="E10" s="35">
        <f>aliens!E10+europeans!E10</f>
        <v>19438</v>
      </c>
      <c r="F10" s="53">
        <f t="shared" si="0"/>
        <v>18615</v>
      </c>
      <c r="G10" s="55">
        <f>F10/F27</f>
        <v>0.12577107839494078</v>
      </c>
    </row>
    <row r="11" spans="1:9" ht="15.95" customHeight="1" x14ac:dyDescent="0.2">
      <c r="A11" s="19" t="s">
        <v>15</v>
      </c>
      <c r="B11" s="35">
        <f>aliens!B11+europeans!B11</f>
        <v>5725</v>
      </c>
      <c r="C11" s="35">
        <f>aliens!C11+europeans!C11</f>
        <v>6925</v>
      </c>
      <c r="D11" s="35">
        <f>aliens!D11+europeans!D11</f>
        <v>7525</v>
      </c>
      <c r="E11" s="35">
        <f>aliens!E11+europeans!E11</f>
        <v>7271</v>
      </c>
      <c r="F11" s="53">
        <f t="shared" si="0"/>
        <v>6861.5</v>
      </c>
      <c r="G11" s="55">
        <f>F11/F27</f>
        <v>4.6359293817184323E-2</v>
      </c>
    </row>
    <row r="12" spans="1:9" ht="15.95" customHeight="1" x14ac:dyDescent="0.2">
      <c r="A12" s="19" t="s">
        <v>29</v>
      </c>
      <c r="B12" s="35">
        <f>aliens!B12+europeans!B12</f>
        <v>6744</v>
      </c>
      <c r="C12" s="35">
        <f>aliens!C12+europeans!C12</f>
        <v>13784</v>
      </c>
      <c r="D12" s="35">
        <f>aliens!D12+europeans!D12</f>
        <v>16941</v>
      </c>
      <c r="E12" s="35">
        <f>aliens!E12+europeans!E12</f>
        <v>15001</v>
      </c>
      <c r="F12" s="53">
        <f t="shared" si="0"/>
        <v>13117.5</v>
      </c>
      <c r="G12" s="55">
        <f>F12/F27</f>
        <v>8.8627564912470355E-2</v>
      </c>
      <c r="I12" t="s">
        <v>42</v>
      </c>
    </row>
    <row r="13" spans="1:9" ht="14.25" customHeight="1" x14ac:dyDescent="0.2">
      <c r="A13" s="19" t="s">
        <v>30</v>
      </c>
      <c r="B13" s="35">
        <f>aliens!B13+europeans!B13</f>
        <v>14090</v>
      </c>
      <c r="C13" s="35">
        <f>aliens!C13+europeans!C13</f>
        <v>16540</v>
      </c>
      <c r="D13" s="35">
        <f>aliens!D13+europeans!D13</f>
        <v>18412</v>
      </c>
      <c r="E13" s="35">
        <f>aliens!E13+europeans!E13</f>
        <v>17610</v>
      </c>
      <c r="F13" s="53">
        <f t="shared" si="0"/>
        <v>16663</v>
      </c>
      <c r="G13" s="55">
        <f>F13/F27</f>
        <v>0.11258251298925051</v>
      </c>
    </row>
    <row r="14" spans="1:9" ht="15.95" customHeight="1" x14ac:dyDescent="0.2">
      <c r="A14" s="19" t="s">
        <v>16</v>
      </c>
      <c r="B14" s="35">
        <f>aliens!B14+europeans!B14</f>
        <v>3891</v>
      </c>
      <c r="C14" s="35">
        <f>aliens!C14+europeans!C14</f>
        <v>4080</v>
      </c>
      <c r="D14" s="35">
        <f>aliens!D14+europeans!D14</f>
        <v>4350</v>
      </c>
      <c r="E14" s="35">
        <f>aliens!E14+europeans!E14</f>
        <v>4537</v>
      </c>
      <c r="F14" s="53">
        <f t="shared" si="0"/>
        <v>4214.5</v>
      </c>
      <c r="G14" s="55">
        <f>F14/F27</f>
        <v>2.8475004560595107E-2</v>
      </c>
    </row>
    <row r="15" spans="1:9" ht="15.95" customHeight="1" x14ac:dyDescent="0.2">
      <c r="A15" s="19" t="s">
        <v>17</v>
      </c>
      <c r="B15" s="35">
        <f>aliens!B15+europeans!B15</f>
        <v>4386</v>
      </c>
      <c r="C15" s="35">
        <f>aliens!C15+europeans!C15</f>
        <v>4445</v>
      </c>
      <c r="D15" s="35">
        <f>aliens!D15+europeans!D15</f>
        <v>4579</v>
      </c>
      <c r="E15" s="35">
        <f>aliens!E15+europeans!E15</f>
        <v>4760</v>
      </c>
      <c r="F15" s="53">
        <f t="shared" si="0"/>
        <v>4542.5</v>
      </c>
      <c r="G15" s="55">
        <f>F15/F27</f>
        <v>3.0691115960731586E-2</v>
      </c>
    </row>
    <row r="16" spans="1:9" ht="15.95" customHeight="1" x14ac:dyDescent="0.2">
      <c r="A16" s="19" t="s">
        <v>18</v>
      </c>
      <c r="B16" s="35">
        <f>aliens!B16+europeans!B16</f>
        <v>902</v>
      </c>
      <c r="C16" s="35">
        <f>aliens!C16+europeans!C16</f>
        <v>1015</v>
      </c>
      <c r="D16" s="35">
        <f>aliens!D16+europeans!D16</f>
        <v>1119</v>
      </c>
      <c r="E16" s="35">
        <f>aliens!E16+europeans!E16</f>
        <v>1144</v>
      </c>
      <c r="F16" s="53">
        <f t="shared" si="0"/>
        <v>1045</v>
      </c>
      <c r="G16" s="55">
        <f>F16/F27</f>
        <v>7.0604768693372615E-3</v>
      </c>
    </row>
    <row r="17" spans="1:7" ht="15.95" customHeight="1" x14ac:dyDescent="0.2">
      <c r="A17" s="19" t="s">
        <v>19</v>
      </c>
      <c r="B17" s="35">
        <f>aliens!B17+europeans!B17</f>
        <v>7215</v>
      </c>
      <c r="C17" s="35">
        <f>aliens!C17+europeans!C17</f>
        <v>7549</v>
      </c>
      <c r="D17" s="35">
        <f>aliens!D17+europeans!D17</f>
        <v>7868</v>
      </c>
      <c r="E17" s="35">
        <f>aliens!E17+europeans!E17</f>
        <v>8163</v>
      </c>
      <c r="F17" s="53">
        <f t="shared" si="0"/>
        <v>7698.75</v>
      </c>
      <c r="G17" s="55">
        <f>F17/F27</f>
        <v>5.2016120859148557E-2</v>
      </c>
    </row>
    <row r="18" spans="1:7" ht="15.95" customHeight="1" x14ac:dyDescent="0.2">
      <c r="A18" s="19" t="s">
        <v>20</v>
      </c>
      <c r="B18" s="35">
        <f>aliens!B18+europeans!B18</f>
        <v>5166</v>
      </c>
      <c r="C18" s="35">
        <f>aliens!C18+europeans!C18</f>
        <v>5621</v>
      </c>
      <c r="D18" s="35">
        <f>aliens!D18+europeans!D18</f>
        <v>5913</v>
      </c>
      <c r="E18" s="35">
        <f>aliens!E18+europeans!E18</f>
        <v>6242</v>
      </c>
      <c r="F18" s="53">
        <f t="shared" si="0"/>
        <v>5735.5</v>
      </c>
      <c r="G18" s="55">
        <f>F18/F27</f>
        <v>3.875154553500848E-2</v>
      </c>
    </row>
    <row r="19" spans="1:7" ht="15.95" customHeight="1" x14ac:dyDescent="0.2">
      <c r="A19" s="19" t="s">
        <v>21</v>
      </c>
      <c r="B19" s="35">
        <f>aliens!B19+europeans!B19</f>
        <v>2602</v>
      </c>
      <c r="C19" s="35">
        <f>aliens!C19+europeans!C19</f>
        <v>2628</v>
      </c>
      <c r="D19" s="35">
        <f>aliens!D19+europeans!D19</f>
        <v>2626</v>
      </c>
      <c r="E19" s="35">
        <f>aliens!E19+europeans!E19</f>
        <v>2712</v>
      </c>
      <c r="F19" s="53">
        <f t="shared" si="0"/>
        <v>2642</v>
      </c>
      <c r="G19" s="55">
        <f>F19/F27</f>
        <v>1.7850507070611525E-2</v>
      </c>
    </row>
    <row r="20" spans="1:7" ht="15.95" customHeight="1" x14ac:dyDescent="0.2">
      <c r="A20" s="19" t="s">
        <v>22</v>
      </c>
      <c r="B20" s="35">
        <f>aliens!B20+europeans!B20</f>
        <v>2637</v>
      </c>
      <c r="C20" s="35">
        <f>aliens!C20+europeans!C20</f>
        <v>2735</v>
      </c>
      <c r="D20" s="35">
        <f>aliens!D20+europeans!D20</f>
        <v>2393</v>
      </c>
      <c r="E20" s="35">
        <f>aliens!E20+europeans!E20</f>
        <v>3019</v>
      </c>
      <c r="F20" s="53">
        <f t="shared" si="0"/>
        <v>2696</v>
      </c>
      <c r="G20" s="55">
        <f>F20/F27</f>
        <v>1.821535467917058E-2</v>
      </c>
    </row>
    <row r="21" spans="1:7" ht="15.95" customHeight="1" x14ac:dyDescent="0.2">
      <c r="A21" s="19" t="s">
        <v>23</v>
      </c>
      <c r="B21" s="35">
        <f>aliens!B21+europeans!B21</f>
        <v>2124</v>
      </c>
      <c r="C21" s="35">
        <f>aliens!C21+europeans!C21</f>
        <v>2175</v>
      </c>
      <c r="D21" s="35">
        <f>aliens!D21+europeans!D21</f>
        <v>2276</v>
      </c>
      <c r="E21" s="35">
        <f>aliens!E21+europeans!E21</f>
        <v>2376</v>
      </c>
      <c r="F21" s="53">
        <f t="shared" si="0"/>
        <v>2237.75</v>
      </c>
      <c r="G21" s="55">
        <f>F21/F27</f>
        <v>1.5119217334315269E-2</v>
      </c>
    </row>
    <row r="22" spans="1:7" ht="15.95" customHeight="1" x14ac:dyDescent="0.2">
      <c r="A22" s="19" t="s">
        <v>24</v>
      </c>
      <c r="B22" s="35">
        <f>aliens!B22+europeans!B22</f>
        <v>2377</v>
      </c>
      <c r="C22" s="35">
        <f>aliens!C22+europeans!C22</f>
        <v>2530</v>
      </c>
      <c r="D22" s="35">
        <f>aliens!D22+europeans!D22</f>
        <v>2595</v>
      </c>
      <c r="E22" s="35">
        <f>aliens!E22+europeans!E22</f>
        <v>2779</v>
      </c>
      <c r="F22" s="53">
        <f t="shared" si="0"/>
        <v>2570.25</v>
      </c>
      <c r="G22" s="55">
        <f>F22/F27</f>
        <v>1.7365732701831671E-2</v>
      </c>
    </row>
    <row r="23" spans="1:7" ht="15.95" customHeight="1" x14ac:dyDescent="0.2">
      <c r="A23" s="19" t="s">
        <v>25</v>
      </c>
      <c r="B23" s="35">
        <f>aliens!B23+europeans!B23</f>
        <v>2715</v>
      </c>
      <c r="C23" s="35">
        <f>aliens!C23+europeans!C23</f>
        <v>2934</v>
      </c>
      <c r="D23" s="35">
        <f>aliens!D23+europeans!D23</f>
        <v>3124</v>
      </c>
      <c r="E23" s="35">
        <f>aliens!E23+europeans!E23</f>
        <v>3149</v>
      </c>
      <c r="F23" s="53">
        <f t="shared" si="0"/>
        <v>2980.5</v>
      </c>
      <c r="G23" s="55">
        <f>F23/F27</f>
        <v>2.0137561061301153E-2</v>
      </c>
    </row>
    <row r="24" spans="1:7" ht="25.5" customHeight="1" x14ac:dyDescent="0.2">
      <c r="A24" s="19" t="s">
        <v>26</v>
      </c>
      <c r="B24" s="35">
        <f>aliens!B24+europeans!B24</f>
        <v>22571</v>
      </c>
      <c r="C24" s="35">
        <f>aliens!C24+europeans!C24</f>
        <v>22686</v>
      </c>
      <c r="D24" s="35">
        <f>aliens!D24+europeans!D24</f>
        <v>23081</v>
      </c>
      <c r="E24" s="35">
        <f>aliens!E24+europeans!E24</f>
        <v>23345</v>
      </c>
      <c r="F24" s="53">
        <f t="shared" si="0"/>
        <v>22920.75</v>
      </c>
      <c r="G24" s="55">
        <f>F24/F27</f>
        <v>0.15486260784962874</v>
      </c>
    </row>
    <row r="25" spans="1:7" ht="15" customHeight="1" x14ac:dyDescent="0.2">
      <c r="A25" s="20" t="s">
        <v>27</v>
      </c>
      <c r="B25" s="35">
        <f>aliens!B25+europeans!B25</f>
        <v>170</v>
      </c>
      <c r="C25" s="35">
        <f>aliens!C25+europeans!C25</f>
        <v>174</v>
      </c>
      <c r="D25" s="35">
        <f>aliens!D25+europeans!D25</f>
        <v>171</v>
      </c>
      <c r="E25" s="35">
        <f>aliens!E25+europeans!E25</f>
        <v>170</v>
      </c>
      <c r="F25" s="53">
        <f t="shared" si="0"/>
        <v>171.25</v>
      </c>
      <c r="G25" s="55">
        <f>F25/F27</f>
        <v>1.1570398697358908E-3</v>
      </c>
    </row>
    <row r="26" spans="1:7" ht="15" customHeight="1" thickBot="1" x14ac:dyDescent="0.25">
      <c r="A26" s="19" t="s">
        <v>38</v>
      </c>
      <c r="B26" s="35">
        <f>aliens!B26+europeans!B26</f>
        <v>1265</v>
      </c>
      <c r="C26" s="35">
        <f>aliens!C26+europeans!C26</f>
        <v>1293</v>
      </c>
      <c r="D26" s="35">
        <f>aliens!D26+europeans!D26</f>
        <v>1309</v>
      </c>
      <c r="E26" s="35">
        <f>aliens!E26+europeans!E26</f>
        <v>1323</v>
      </c>
      <c r="F26" s="53">
        <f t="shared" si="0"/>
        <v>1297.5</v>
      </c>
      <c r="G26" s="80">
        <f>F26/F27</f>
        <v>8.7664772612106191E-3</v>
      </c>
    </row>
    <row r="27" spans="1:7" ht="15" customHeight="1" thickBot="1" x14ac:dyDescent="0.25">
      <c r="A27" s="18" t="s">
        <v>28</v>
      </c>
      <c r="B27" s="44">
        <f>SUM(B4:B26)</f>
        <v>132554</v>
      </c>
      <c r="C27" s="44">
        <f t="shared" ref="C27:F27" si="1">SUM(C4:C26)</f>
        <v>147230</v>
      </c>
      <c r="D27" s="44">
        <f t="shared" si="1"/>
        <v>155846</v>
      </c>
      <c r="E27" s="44">
        <f t="shared" si="1"/>
        <v>156398</v>
      </c>
      <c r="F27" s="44">
        <f t="shared" si="1"/>
        <v>148007</v>
      </c>
      <c r="G27" s="81">
        <f>F27/F27</f>
        <v>1</v>
      </c>
    </row>
    <row r="28" spans="1:7" ht="15" customHeight="1" x14ac:dyDescent="0.2">
      <c r="A28" s="14"/>
      <c r="B28" s="1"/>
      <c r="C28" s="1"/>
      <c r="D28" s="1"/>
      <c r="E28" s="1"/>
      <c r="F28" s="56"/>
    </row>
    <row r="29" spans="1:7" ht="18" customHeight="1" x14ac:dyDescent="0.2">
      <c r="A29" s="14"/>
      <c r="B29" s="1"/>
      <c r="C29" s="1"/>
      <c r="D29" s="1"/>
      <c r="E29" s="1"/>
      <c r="F29" s="56"/>
    </row>
    <row r="30" spans="1:7" x14ac:dyDescent="0.2">
      <c r="A30" s="90" t="s">
        <v>41</v>
      </c>
      <c r="B30" s="91"/>
      <c r="C30" s="91"/>
      <c r="D30" s="91"/>
      <c r="E30" s="91"/>
      <c r="F30" s="91"/>
      <c r="G30" s="91"/>
    </row>
    <row r="31" spans="1:7" s="29" customFormat="1" ht="16.5" customHeight="1" x14ac:dyDescent="0.2">
      <c r="A31" s="90" t="s">
        <v>43</v>
      </c>
      <c r="B31" s="90"/>
      <c r="C31" s="90"/>
      <c r="D31" s="90"/>
      <c r="E31" s="90"/>
      <c r="F31" s="90"/>
      <c r="G31" s="90"/>
    </row>
    <row r="32" spans="1:7" s="83" customFormat="1" ht="27" customHeight="1" x14ac:dyDescent="0.2">
      <c r="A32" s="87" t="s">
        <v>50</v>
      </c>
      <c r="B32" s="87"/>
      <c r="C32" s="87"/>
      <c r="D32" s="87"/>
      <c r="E32" s="87"/>
      <c r="F32" s="87"/>
      <c r="G32" s="87"/>
    </row>
    <row r="33" spans="1:8" ht="10.5" customHeight="1" x14ac:dyDescent="0.2">
      <c r="A33" s="9"/>
      <c r="B33" s="9"/>
      <c r="C33" s="9"/>
      <c r="D33" s="9"/>
      <c r="E33" s="9"/>
      <c r="F33" s="45"/>
      <c r="G33" s="45"/>
    </row>
    <row r="34" spans="1:8" x14ac:dyDescent="0.2">
      <c r="A34" s="3" t="s">
        <v>1</v>
      </c>
      <c r="E34" s="22" t="s">
        <v>2</v>
      </c>
      <c r="F34" s="57"/>
      <c r="G34" s="57"/>
      <c r="H34" s="4"/>
    </row>
    <row r="35" spans="1:8" x14ac:dyDescent="0.2">
      <c r="A35" s="11">
        <f>aliens!A37</f>
        <v>44133</v>
      </c>
      <c r="E35" s="23" t="s">
        <v>4</v>
      </c>
      <c r="F35" s="58"/>
      <c r="G35" s="58"/>
      <c r="H35" s="5"/>
    </row>
    <row r="36" spans="1:8" x14ac:dyDescent="0.2">
      <c r="F36" s="59"/>
    </row>
    <row r="37" spans="1:8" x14ac:dyDescent="0.2">
      <c r="D37" s="2"/>
      <c r="E37" s="89"/>
      <c r="F37" s="89"/>
      <c r="G37" s="89"/>
    </row>
    <row r="38" spans="1:8" x14ac:dyDescent="0.2">
      <c r="A38" s="11"/>
      <c r="E38" s="88"/>
      <c r="F38" s="88"/>
      <c r="G38" s="88"/>
    </row>
    <row r="39" spans="1:8" x14ac:dyDescent="0.2">
      <c r="A39" s="1"/>
      <c r="B39" s="1"/>
      <c r="C39" s="1"/>
      <c r="D39" s="1"/>
      <c r="E39" s="1"/>
    </row>
  </sheetData>
  <mergeCells count="6">
    <mergeCell ref="E38:G38"/>
    <mergeCell ref="A1:G1"/>
    <mergeCell ref="E37:G37"/>
    <mergeCell ref="A30:G30"/>
    <mergeCell ref="A32:G32"/>
    <mergeCell ref="A31:G31"/>
  </mergeCells>
  <phoneticPr fontId="8" type="noConversion"/>
  <pageMargins left="0.7" right="0.7" top="0.75" bottom="0.75" header="0.3" footer="0.3"/>
  <pageSetup paperSize="9" scale="88" fitToWidth="0" fitToHeight="0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aliens</vt:lpstr>
      <vt:lpstr>europeans</vt:lpstr>
      <vt:lpstr>graphs</vt:lpstr>
      <vt:lpstr>total</vt:lpstr>
      <vt:lpstr>aliens!Print_Area</vt:lpstr>
      <vt:lpstr>total!Print_Area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2020-10-29T10:53:17Z</cp:lastPrinted>
  <dcterms:created xsi:type="dcterms:W3CDTF">2005-12-21T10:28:28Z</dcterms:created>
  <dcterms:modified xsi:type="dcterms:W3CDTF">2020-10-29T10:53:20Z</dcterms:modified>
</cp:coreProperties>
</file>