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30" windowWidth="9690" windowHeight="6540"/>
  </bookViews>
  <sheets>
    <sheet name="2016" sheetId="23" r:id="rId1"/>
    <sheet name="2015" sheetId="21" r:id="rId2"/>
    <sheet name="2014" sheetId="22" r:id="rId3"/>
    <sheet name="2013" sheetId="20" r:id="rId4"/>
    <sheet name="2012" sheetId="19" r:id="rId5"/>
    <sheet name="2011" sheetId="18" r:id="rId6"/>
    <sheet name="2010" sheetId="17" r:id="rId7"/>
    <sheet name="2006" sheetId="1" r:id="rId8"/>
  </sheets>
  <definedNames>
    <definedName name="_xlnm.Print_Area" localSheetId="5">'2011'!$A$1:$P$55</definedName>
    <definedName name="_xlnm.Print_Area" localSheetId="4">'2012'!$A$1:$P$55</definedName>
    <definedName name="_xlnm.Print_Area" localSheetId="3">'2013'!$A$1:$P$55</definedName>
    <definedName name="_xlnm.Print_Area" localSheetId="2">'2014'!$A$1:$P$55</definedName>
    <definedName name="_xlnm.Print_Area" localSheetId="1">'2015'!$A$1:$P$55</definedName>
    <definedName name="_xlnm.Print_Area" localSheetId="0">'2016'!$A$1:$P$55</definedName>
  </definedNames>
  <calcPr calcId="145621"/>
</workbook>
</file>

<file path=xl/calcChain.xml><?xml version="1.0" encoding="utf-8"?>
<calcChain xmlns="http://schemas.openxmlformats.org/spreadsheetml/2006/main">
  <c r="I47" i="23" l="1"/>
  <c r="N45" i="23"/>
  <c r="N47" i="23" s="1"/>
  <c r="M45" i="23"/>
  <c r="L45" i="23"/>
  <c r="L47" i="23" s="1"/>
  <c r="K45" i="23"/>
  <c r="K47" i="23" s="1"/>
  <c r="J45" i="23"/>
  <c r="I45" i="23"/>
  <c r="H45" i="23"/>
  <c r="H47" i="23" s="1"/>
  <c r="G45" i="23"/>
  <c r="G47" i="23" s="1"/>
  <c r="F45" i="23"/>
  <c r="F47" i="23" s="1"/>
  <c r="E45" i="23"/>
  <c r="D45" i="23"/>
  <c r="C45" i="23"/>
  <c r="O42" i="23"/>
  <c r="P42" i="23" s="1"/>
  <c r="O41" i="23"/>
  <c r="P41" i="23" s="1"/>
  <c r="O40" i="23"/>
  <c r="P40" i="23" s="1"/>
  <c r="O39" i="23"/>
  <c r="P39" i="23" s="1"/>
  <c r="O38" i="23"/>
  <c r="P38" i="23" s="1"/>
  <c r="O37" i="23"/>
  <c r="P37" i="23" s="1"/>
  <c r="O36" i="23"/>
  <c r="P36" i="23" s="1"/>
  <c r="O35" i="23"/>
  <c r="P35" i="23" s="1"/>
  <c r="O34" i="23"/>
  <c r="P34" i="23" s="1"/>
  <c r="O33" i="23"/>
  <c r="P33" i="23" s="1"/>
  <c r="O32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O17" i="23"/>
  <c r="O16" i="23"/>
  <c r="O15" i="23"/>
  <c r="O14" i="23"/>
  <c r="O13" i="23"/>
  <c r="O12" i="23"/>
  <c r="O11" i="23"/>
  <c r="O10" i="23"/>
  <c r="O9" i="23"/>
  <c r="O8" i="23"/>
  <c r="O7" i="23"/>
  <c r="M47" i="23" l="1"/>
  <c r="J47" i="23"/>
  <c r="E47" i="23"/>
  <c r="D47" i="23"/>
  <c r="O20" i="23"/>
  <c r="C47" i="23"/>
  <c r="O45" i="23"/>
  <c r="O47" i="23" l="1"/>
  <c r="N45" i="22" l="1"/>
  <c r="M45" i="22"/>
  <c r="M47" i="22" s="1"/>
  <c r="L45" i="22"/>
  <c r="K45" i="22"/>
  <c r="J45" i="22"/>
  <c r="I45" i="22"/>
  <c r="I47" i="22" s="1"/>
  <c r="H45" i="22"/>
  <c r="G45" i="22"/>
  <c r="F45" i="22"/>
  <c r="E45" i="22"/>
  <c r="E47" i="22" s="1"/>
  <c r="D45" i="22"/>
  <c r="C45" i="22"/>
  <c r="O42" i="22"/>
  <c r="P42" i="22" s="1"/>
  <c r="O41" i="22"/>
  <c r="P41" i="22" s="1"/>
  <c r="O40" i="22"/>
  <c r="P40" i="22" s="1"/>
  <c r="O39" i="22"/>
  <c r="P39" i="22" s="1"/>
  <c r="O38" i="22"/>
  <c r="P38" i="22" s="1"/>
  <c r="O37" i="22"/>
  <c r="P37" i="22" s="1"/>
  <c r="O36" i="22"/>
  <c r="P36" i="22" s="1"/>
  <c r="O35" i="22"/>
  <c r="P35" i="22" s="1"/>
  <c r="O34" i="22"/>
  <c r="P34" i="22" s="1"/>
  <c r="O33" i="22"/>
  <c r="P33" i="22" s="1"/>
  <c r="O32" i="22"/>
  <c r="N20" i="22"/>
  <c r="N47" i="22" s="1"/>
  <c r="M20" i="22"/>
  <c r="L20" i="22"/>
  <c r="K20" i="22"/>
  <c r="J20" i="22"/>
  <c r="J47" i="22" s="1"/>
  <c r="I20" i="22"/>
  <c r="H20" i="22"/>
  <c r="G20" i="22"/>
  <c r="F20" i="22"/>
  <c r="F47" i="22" s="1"/>
  <c r="E20" i="22"/>
  <c r="D20" i="22"/>
  <c r="C20" i="22"/>
  <c r="O20" i="22" s="1"/>
  <c r="O17" i="22"/>
  <c r="O16" i="22"/>
  <c r="O15" i="22"/>
  <c r="O14" i="22"/>
  <c r="O13" i="22"/>
  <c r="O12" i="22"/>
  <c r="O11" i="22"/>
  <c r="O10" i="22"/>
  <c r="O9" i="22"/>
  <c r="O8" i="22"/>
  <c r="O7" i="22"/>
  <c r="M20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O42" i="21"/>
  <c r="P42" i="21" s="1"/>
  <c r="O41" i="21"/>
  <c r="P41" i="21" s="1"/>
  <c r="O40" i="21"/>
  <c r="P40" i="21" s="1"/>
  <c r="O39" i="21"/>
  <c r="P39" i="21" s="1"/>
  <c r="O38" i="21"/>
  <c r="P38" i="21" s="1"/>
  <c r="O37" i="21"/>
  <c r="P37" i="21" s="1"/>
  <c r="O36" i="21"/>
  <c r="P36" i="21" s="1"/>
  <c r="O35" i="21"/>
  <c r="P35" i="21" s="1"/>
  <c r="O34" i="21"/>
  <c r="P34" i="21" s="1"/>
  <c r="O33" i="21"/>
  <c r="P33" i="21" s="1"/>
  <c r="O32" i="21"/>
  <c r="N20" i="21"/>
  <c r="L20" i="21"/>
  <c r="K20" i="21"/>
  <c r="J20" i="21"/>
  <c r="I20" i="21"/>
  <c r="H20" i="21"/>
  <c r="G20" i="21"/>
  <c r="F20" i="21"/>
  <c r="E20" i="21"/>
  <c r="D20" i="21"/>
  <c r="C20" i="21"/>
  <c r="O17" i="21"/>
  <c r="O16" i="21"/>
  <c r="O15" i="21"/>
  <c r="O14" i="21"/>
  <c r="O13" i="21"/>
  <c r="O12" i="21"/>
  <c r="O11" i="21"/>
  <c r="O10" i="21"/>
  <c r="O9" i="21"/>
  <c r="O8" i="21"/>
  <c r="O7" i="21"/>
  <c r="C47" i="22" l="1"/>
  <c r="G47" i="22"/>
  <c r="K47" i="22"/>
  <c r="D47" i="22"/>
  <c r="H47" i="22"/>
  <c r="L47" i="22"/>
  <c r="O45" i="22"/>
  <c r="O47" i="22" s="1"/>
  <c r="I47" i="21"/>
  <c r="E47" i="21"/>
  <c r="O45" i="21"/>
  <c r="D47" i="21"/>
  <c r="H47" i="21"/>
  <c r="L47" i="21"/>
  <c r="G47" i="21"/>
  <c r="K47" i="21"/>
  <c r="F47" i="21"/>
  <c r="J47" i="21"/>
  <c r="N47" i="21"/>
  <c r="C47" i="21"/>
  <c r="O33" i="20"/>
  <c r="O34" i="20"/>
  <c r="O35" i="20"/>
  <c r="O36" i="20"/>
  <c r="O37" i="20"/>
  <c r="O38" i="20"/>
  <c r="O39" i="20"/>
  <c r="O40" i="20"/>
  <c r="O41" i="20"/>
  <c r="O42" i="20"/>
  <c r="O32" i="20"/>
  <c r="O8" i="20"/>
  <c r="O9" i="20"/>
  <c r="O10" i="20"/>
  <c r="O11" i="20"/>
  <c r="O12" i="20"/>
  <c r="O13" i="20"/>
  <c r="O14" i="20"/>
  <c r="O15" i="20"/>
  <c r="O16" i="20"/>
  <c r="O17" i="20"/>
  <c r="O7" i="20"/>
  <c r="P34" i="20" l="1"/>
  <c r="P36" i="20"/>
  <c r="P37" i="20"/>
  <c r="P40" i="20"/>
  <c r="P41" i="20"/>
  <c r="P42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P39" i="20"/>
  <c r="P38" i="20"/>
  <c r="P35" i="20"/>
  <c r="P33" i="20"/>
  <c r="N20" i="20"/>
  <c r="M20" i="20"/>
  <c r="L20" i="20"/>
  <c r="K20" i="20"/>
  <c r="J20" i="20"/>
  <c r="I20" i="20"/>
  <c r="H20" i="20"/>
  <c r="G20" i="20"/>
  <c r="G47" i="20" s="1"/>
  <c r="F20" i="20"/>
  <c r="E20" i="20"/>
  <c r="D20" i="20"/>
  <c r="C20" i="20"/>
  <c r="O45" i="20" l="1"/>
  <c r="C47" i="20"/>
  <c r="O20" i="20"/>
  <c r="L47" i="20"/>
  <c r="K47" i="20"/>
  <c r="H47" i="20"/>
  <c r="D47" i="20"/>
  <c r="E47" i="20"/>
  <c r="I47" i="20"/>
  <c r="M47" i="20"/>
  <c r="F47" i="20"/>
  <c r="J47" i="20"/>
  <c r="N47" i="20"/>
  <c r="O42" i="19"/>
  <c r="P42" i="19" s="1"/>
  <c r="O41" i="19"/>
  <c r="P41" i="19" s="1"/>
  <c r="O40" i="19"/>
  <c r="O39" i="19"/>
  <c r="P39" i="19" s="1"/>
  <c r="O38" i="19"/>
  <c r="P38" i="19" s="1"/>
  <c r="O37" i="19"/>
  <c r="P37" i="19" s="1"/>
  <c r="O36" i="19"/>
  <c r="P36" i="19" s="1"/>
  <c r="O35" i="19"/>
  <c r="P35" i="19" s="1"/>
  <c r="O34" i="19"/>
  <c r="P34" i="19" s="1"/>
  <c r="O33" i="19"/>
  <c r="P33" i="19" s="1"/>
  <c r="O32" i="19"/>
  <c r="O8" i="19"/>
  <c r="O9" i="19"/>
  <c r="O10" i="19"/>
  <c r="O11" i="19"/>
  <c r="O12" i="19"/>
  <c r="O13" i="19"/>
  <c r="O14" i="19"/>
  <c r="O15" i="19"/>
  <c r="O16" i="19"/>
  <c r="O17" i="19"/>
  <c r="O7" i="19"/>
  <c r="N45" i="19"/>
  <c r="N20" i="19"/>
  <c r="N47" i="19" s="1"/>
  <c r="P40" i="19"/>
  <c r="M45" i="19"/>
  <c r="L45" i="19"/>
  <c r="K45" i="19"/>
  <c r="J45" i="19"/>
  <c r="I45" i="19"/>
  <c r="H45" i="19"/>
  <c r="G45" i="19"/>
  <c r="F45" i="19"/>
  <c r="E45" i="19"/>
  <c r="D45" i="19"/>
  <c r="C45" i="19"/>
  <c r="M20" i="19"/>
  <c r="L20" i="19"/>
  <c r="K20" i="19"/>
  <c r="J20" i="19"/>
  <c r="I20" i="19"/>
  <c r="H20" i="19"/>
  <c r="G20" i="19"/>
  <c r="F20" i="19"/>
  <c r="E20" i="19"/>
  <c r="D20" i="19"/>
  <c r="C20" i="19"/>
  <c r="O42" i="18"/>
  <c r="P42" i="18" s="1"/>
  <c r="O41" i="18"/>
  <c r="P41" i="18" s="1"/>
  <c r="O40" i="18"/>
  <c r="P40" i="18" s="1"/>
  <c r="O39" i="18"/>
  <c r="O38" i="18"/>
  <c r="P38" i="18" s="1"/>
  <c r="O37" i="18"/>
  <c r="P37" i="18" s="1"/>
  <c r="O36" i="18"/>
  <c r="O35" i="18"/>
  <c r="P35" i="18" s="1"/>
  <c r="O34" i="18"/>
  <c r="P34" i="18" s="1"/>
  <c r="O33" i="18"/>
  <c r="P33" i="18" s="1"/>
  <c r="O32" i="18"/>
  <c r="O17" i="18"/>
  <c r="O16" i="18"/>
  <c r="O15" i="18"/>
  <c r="O14" i="18"/>
  <c r="O13" i="18"/>
  <c r="O12" i="18"/>
  <c r="O11" i="18"/>
  <c r="O10" i="18"/>
  <c r="O9" i="18"/>
  <c r="O8" i="18"/>
  <c r="O7" i="18"/>
  <c r="P36" i="18"/>
  <c r="S33" i="18"/>
  <c r="S34" i="18"/>
  <c r="S35" i="18"/>
  <c r="S36" i="18"/>
  <c r="S37" i="18"/>
  <c r="S38" i="18"/>
  <c r="S39" i="18"/>
  <c r="S40" i="18"/>
  <c r="S41" i="18"/>
  <c r="S42" i="18"/>
  <c r="S32" i="18"/>
  <c r="S8" i="18"/>
  <c r="S9" i="18"/>
  <c r="S10" i="18"/>
  <c r="S11" i="18"/>
  <c r="S12" i="18"/>
  <c r="S13" i="18"/>
  <c r="S14" i="18"/>
  <c r="S15" i="18"/>
  <c r="S16" i="18"/>
  <c r="S17" i="18"/>
  <c r="S7" i="18"/>
  <c r="P39" i="18"/>
  <c r="C45" i="18"/>
  <c r="N45" i="18"/>
  <c r="M45" i="18"/>
  <c r="L45" i="18"/>
  <c r="L47" i="18" s="1"/>
  <c r="K45" i="18"/>
  <c r="J45" i="18"/>
  <c r="I45" i="18"/>
  <c r="H45" i="18"/>
  <c r="G45" i="18"/>
  <c r="F45" i="18"/>
  <c r="E45" i="18"/>
  <c r="D45" i="18"/>
  <c r="D47" i="18" s="1"/>
  <c r="N20" i="18"/>
  <c r="M20" i="18"/>
  <c r="L20" i="18"/>
  <c r="K20" i="18"/>
  <c r="J20" i="18"/>
  <c r="I20" i="18"/>
  <c r="H20" i="18"/>
  <c r="G20" i="18"/>
  <c r="F20" i="18"/>
  <c r="E20" i="18"/>
  <c r="D20" i="18"/>
  <c r="C20" i="18"/>
  <c r="T44" i="17"/>
  <c r="T43" i="17"/>
  <c r="T42" i="17"/>
  <c r="T41" i="17"/>
  <c r="T40" i="17"/>
  <c r="T39" i="17"/>
  <c r="T38" i="17"/>
  <c r="T37" i="17"/>
  <c r="T36" i="17"/>
  <c r="T35" i="17"/>
  <c r="T34" i="17"/>
  <c r="N20" i="17"/>
  <c r="N22" i="17" s="1"/>
  <c r="T6" i="17"/>
  <c r="O44" i="17"/>
  <c r="O43" i="17"/>
  <c r="O42" i="17"/>
  <c r="O41" i="17"/>
  <c r="O40" i="17"/>
  <c r="O39" i="17"/>
  <c r="O38" i="17"/>
  <c r="O37" i="17"/>
  <c r="O36" i="17"/>
  <c r="O35" i="17"/>
  <c r="O34" i="17"/>
  <c r="O17" i="17"/>
  <c r="O16" i="17"/>
  <c r="O15" i="17"/>
  <c r="O14" i="17"/>
  <c r="O13" i="17"/>
  <c r="O12" i="17"/>
  <c r="O11" i="17"/>
  <c r="O10" i="17"/>
  <c r="O9" i="17"/>
  <c r="O8" i="17"/>
  <c r="O7" i="17"/>
  <c r="T16" i="17"/>
  <c r="T15" i="17"/>
  <c r="T14" i="17"/>
  <c r="T13" i="17"/>
  <c r="T12" i="17"/>
  <c r="T11" i="17"/>
  <c r="T10" i="17"/>
  <c r="T9" i="17"/>
  <c r="T8" i="17"/>
  <c r="T7" i="17"/>
  <c r="C20" i="17"/>
  <c r="C22" i="17" s="1"/>
  <c r="D20" i="17"/>
  <c r="D22" i="17" s="1"/>
  <c r="E20" i="17"/>
  <c r="E22" i="17" s="1"/>
  <c r="F20" i="17"/>
  <c r="F22" i="17" s="1"/>
  <c r="G20" i="17"/>
  <c r="G22" i="17" s="1"/>
  <c r="H20" i="17"/>
  <c r="H22" i="17" s="1"/>
  <c r="I20" i="17"/>
  <c r="I22" i="17" s="1"/>
  <c r="J20" i="17"/>
  <c r="J22" i="17" s="1"/>
  <c r="K20" i="17"/>
  <c r="K22" i="17" s="1"/>
  <c r="L20" i="17"/>
  <c r="L22" i="17" s="1"/>
  <c r="M20" i="17"/>
  <c r="M22" i="17" s="1"/>
  <c r="P22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H49" i="17"/>
  <c r="O44" i="1"/>
  <c r="O43" i="1"/>
  <c r="O42" i="1"/>
  <c r="O41" i="1"/>
  <c r="O40" i="1"/>
  <c r="O39" i="1"/>
  <c r="O38" i="1"/>
  <c r="O37" i="1"/>
  <c r="O36" i="1"/>
  <c r="O35" i="1"/>
  <c r="O34" i="1"/>
  <c r="O17" i="1"/>
  <c r="O16" i="1"/>
  <c r="O15" i="1"/>
  <c r="O14" i="1"/>
  <c r="O13" i="1"/>
  <c r="O12" i="1"/>
  <c r="O11" i="1"/>
  <c r="O10" i="1"/>
  <c r="O9" i="1"/>
  <c r="O8" i="1"/>
  <c r="O7" i="1"/>
  <c r="C47" i="1"/>
  <c r="D47" i="1"/>
  <c r="D49" i="1" s="1"/>
  <c r="E47" i="1"/>
  <c r="F47" i="1"/>
  <c r="G47" i="1"/>
  <c r="H47" i="1"/>
  <c r="I47" i="1"/>
  <c r="J47" i="1"/>
  <c r="K47" i="1"/>
  <c r="K20" i="1"/>
  <c r="C20" i="1"/>
  <c r="C22" i="1" s="1"/>
  <c r="D20" i="1"/>
  <c r="E20" i="1"/>
  <c r="E22" i="1" s="1"/>
  <c r="F20" i="1"/>
  <c r="F22" i="1" s="1"/>
  <c r="G20" i="1"/>
  <c r="G22" i="1" s="1"/>
  <c r="H20" i="1"/>
  <c r="H22" i="1" s="1"/>
  <c r="I20" i="1"/>
  <c r="I49" i="1" s="1"/>
  <c r="J20" i="1"/>
  <c r="J22" i="1" s="1"/>
  <c r="L47" i="1"/>
  <c r="M47" i="1"/>
  <c r="N47" i="1"/>
  <c r="L20" i="1"/>
  <c r="L22" i="1" s="1"/>
  <c r="M20" i="1"/>
  <c r="M22" i="1" s="1"/>
  <c r="N20" i="1"/>
  <c r="N22" i="1" s="1"/>
  <c r="D22" i="1"/>
  <c r="P22" i="1"/>
  <c r="E47" i="18"/>
  <c r="H47" i="18"/>
  <c r="K47" i="18"/>
  <c r="G47" i="19"/>
  <c r="O47" i="20" l="1"/>
  <c r="N49" i="17"/>
  <c r="J49" i="1"/>
  <c r="L49" i="1"/>
  <c r="L49" i="17"/>
  <c r="D49" i="17"/>
  <c r="I47" i="18"/>
  <c r="M47" i="18"/>
  <c r="F47" i="18"/>
  <c r="N47" i="18"/>
  <c r="I22" i="1"/>
  <c r="K49" i="1"/>
  <c r="M49" i="17"/>
  <c r="I49" i="17"/>
  <c r="E49" i="17"/>
  <c r="M49" i="1"/>
  <c r="G49" i="1"/>
  <c r="E49" i="1"/>
  <c r="C49" i="1"/>
  <c r="J47" i="18"/>
  <c r="G47" i="18"/>
  <c r="D47" i="19"/>
  <c r="H49" i="1"/>
  <c r="F49" i="1"/>
  <c r="K49" i="17"/>
  <c r="C49" i="17"/>
  <c r="O47" i="17"/>
  <c r="K22" i="1"/>
  <c r="O20" i="1"/>
  <c r="O22" i="1" s="1"/>
  <c r="J49" i="17"/>
  <c r="F49" i="17"/>
  <c r="I47" i="19"/>
  <c r="J47" i="19"/>
  <c r="O45" i="18"/>
  <c r="F47" i="19"/>
  <c r="N49" i="1"/>
  <c r="O47" i="1"/>
  <c r="O49" i="1" s="1"/>
  <c r="G49" i="17"/>
  <c r="O20" i="18"/>
  <c r="C47" i="19"/>
  <c r="K47" i="19"/>
  <c r="H47" i="19"/>
  <c r="L47" i="19"/>
  <c r="E47" i="19"/>
  <c r="M47" i="19"/>
  <c r="O45" i="19"/>
  <c r="O20" i="19"/>
  <c r="O20" i="17"/>
  <c r="O22" i="17" s="1"/>
  <c r="C47" i="18"/>
  <c r="O47" i="18" l="1"/>
  <c r="O47" i="19"/>
  <c r="O49" i="17"/>
  <c r="M47" i="21" l="1"/>
  <c r="O20" i="21" l="1"/>
  <c r="O47" i="21" s="1"/>
</calcChain>
</file>

<file path=xl/sharedStrings.xml><?xml version="1.0" encoding="utf-8"?>
<sst xmlns="http://schemas.openxmlformats.org/spreadsheetml/2006/main" count="546" uniqueCount="65">
  <si>
    <t xml:space="preserve">ΕΠΑΓΓΕΛΜΑΤΙΚΗ </t>
  </si>
  <si>
    <t>ΙΑΝ.</t>
  </si>
  <si>
    <t>ΦΕΒΡ.</t>
  </si>
  <si>
    <t>ΜΑΡ.</t>
  </si>
  <si>
    <t>ΑΠΡ.</t>
  </si>
  <si>
    <t>ΜΑΪΟΣ</t>
  </si>
  <si>
    <t>ΙΟΥΝ.</t>
  </si>
  <si>
    <t>ΙΟΥΛ.</t>
  </si>
  <si>
    <t>ΑΥΓ.</t>
  </si>
  <si>
    <t>ΣΕΠΤ.</t>
  </si>
  <si>
    <t>ΟΚΤ.</t>
  </si>
  <si>
    <t>ΝΟΕΜ.</t>
  </si>
  <si>
    <t xml:space="preserve">ΔΕΚ. </t>
  </si>
  <si>
    <t>ΜΕΣΟΣ</t>
  </si>
  <si>
    <t>ΚΑΤΗΓΟΡΙΑ</t>
  </si>
  <si>
    <t>ΔΙΕΥΘΥΝΤΕΣ/ΔΙΟΙΚΗΤΙΚΟΙ</t>
  </si>
  <si>
    <t>ΠΡΟΣΟΝΤΟΥΧΟΙ/ΕΙΔΙΚΟΙ</t>
  </si>
  <si>
    <t>ΤΕΧΝΙΚΟΙ ΒΟΗΘΟΙ</t>
  </si>
  <si>
    <t>ΓΡΑΦΕΙΣ/ΔΑΚΤΥΛΟΓΡΑΦΟΙ</t>
  </si>
  <si>
    <t>ΥΠΑΛΛΗΛΟΙ ΥΠΗΡΕΣΙΩΝ</t>
  </si>
  <si>
    <t>ΓΕΩΡΓΙΚΟΙ ΕΡΓΑΤΕΣ</t>
  </si>
  <si>
    <t>ΤΕΧΝΙΤΕΣ ΠΑΡΑΓΩΓΗΣ</t>
  </si>
  <si>
    <t>ΑΝΕΙΔΙΚΕΥΤΟΙ ΕΡΓΑΤΕΣ</t>
  </si>
  <si>
    <t>ΧΕΙΡΙΣΤΕΣ ΜΗΧΑΝΗΜΑΤΩΝ</t>
  </si>
  <si>
    <t>ΕΝΟΠΛΕΣ ΔΥΝΑΜΕΙΣ</t>
  </si>
  <si>
    <t>ΝΕΟΕΙΣΕΡΧΟΜΕΝΟΙ</t>
  </si>
  <si>
    <t xml:space="preserve"> </t>
  </si>
  <si>
    <t>ΣΥΝΟΛΟ</t>
  </si>
  <si>
    <t>% ΑΝΕΡΓΙΑΣ ΕΠΙ</t>
  </si>
  <si>
    <t>ΤΟΥ Ο.Ε.Π ΕΠΑΡΧΙΑΣ</t>
  </si>
  <si>
    <t>ΕΠΑΓΓΕΛΜΑΤΙΚΗ</t>
  </si>
  <si>
    <t>%  ΕΠΙ ΤΟΥ ΣΥΝΟΛΟΥ</t>
  </si>
  <si>
    <t>ΤΩΝ ΑΝΕΡΓΩΝ</t>
  </si>
  <si>
    <t xml:space="preserve">ΟΡΟΣ </t>
  </si>
  <si>
    <t>(προκαταρκτικός αριθμός)</t>
  </si>
  <si>
    <t>33R</t>
  </si>
  <si>
    <t>KA/OCNIC06</t>
  </si>
  <si>
    <t xml:space="preserve">Πηγή: Επαρχιακά Γραφεία Εργασίας </t>
  </si>
  <si>
    <t xml:space="preserve">                ΓΡΑΜΜΕΝΕΣ ΑΝΕΡΓΕΣ ΓΥΝΑΙΚΕΣ ΣΤΗΝ ΕΠΑΡΧΙΑ ΚΕΡΥΝΙΑΣ ΚΑΤΑ ΕΠΑΓΓΕΛΜΑΤΙΚΗ ΚΑΤΗΓΟΡΙΑ ΚΑΙ ΜΗΝΑ - 2006</t>
  </si>
  <si>
    <t xml:space="preserve">* Ο.Ε.Π της Επαρχίας Κερύνιας 2005: </t>
  </si>
  <si>
    <t xml:space="preserve"> Πίνακας 6b                ΓΡΑΜΜΕΝΟΙ ΑΝΕΡΓΟΙ ΣΤΗΝ ΕΠΑΡΧΙΑ ΚΕΡΥΝΙΑΣ ΚΑΤΑ ΕΠΑΓΓΕΛΜΑΤΙΚΗ ΚΑΤΗΓΟΡΙΑ ΚΑΙ ΜΗΝΑ - 2006</t>
  </si>
  <si>
    <t>1 Μ</t>
  </si>
  <si>
    <t xml:space="preserve"> Πίνακας 6b                ΓΡΑΜΜΕΝΟΙ ΑΝΕΡΓΟΙ ΣΤΗΝ ΕΠΑΡΧΙΑ ΛΑΡΝΑΚΑΣ ΚΑΤΑ ΕΠΑΓΓΕΛΜΑΤΙΚΗ ΚΑΤΗΓΟΡΙΑ ΚΑΙ ΜΗΝΑ - 2007</t>
  </si>
  <si>
    <t>ΛΑΡ</t>
  </si>
  <si>
    <t>ΑΜΜ</t>
  </si>
  <si>
    <t>ΣΥΝ</t>
  </si>
  <si>
    <t xml:space="preserve">                ΓΡΑΜΜΕΝΕΣ ΑΝΕΡΓΕΣ ΓΥΝΑΙΚΕΣ ΣΤΗΝ ΕΠΑΡΧΙΑ ΛΑΡΝΑΚΑΣ  ΚΑΤΑ ΕΠΑΓΓΕΛΜΑΤΙΚΗ ΚΑΤΗΓΟΡΙΑ ΚΑΙ ΜΗΝΑ - 2006</t>
  </si>
  <si>
    <t xml:space="preserve"> Πίνακας 6b                ΓΡΑΜΜΕΝΟΙ ΑΝΕΡΓΟΙ ΣΤΗΝ ΕΠΑΡΧΙΑ ΛΑΡΝΑΚΑΣ ΚΑΤΑ ΕΠΑΓΓΕΛΜΑΤΙΚΗ ΚΑΤΗΓΟΡΙΑ ΚΑΙ ΜΗΝΑ - 2011</t>
  </si>
  <si>
    <t xml:space="preserve">                ΓΡΑΜΜΕΝΕΣ ΑΝΕΡΓΕΣ ΓΥΝΑΙΚΕΣ ΣΤΗΝ ΕΠΑΡΧΙΑ ΛΑΡΝΑΚΑΣ  ΚΑΤΑ ΕΠΑΓΓΕΛΜΑΤΙΚΗ ΚΑΤΗΓΟΡΙΑ ΚΑΙ ΜΗΝΑ - 2011</t>
  </si>
  <si>
    <t xml:space="preserve">12 M </t>
  </si>
  <si>
    <t>12 M</t>
  </si>
  <si>
    <t xml:space="preserve"> Πίνακας 6b                ΓΡΑΜΜΕΝΟΙ ΑΝΕΡΓΟΙ ΣΤΗΝ ΕΠΑΡΧΙΑ ΛΑΡΝΑΚΑΣ ΚΑΤΑ ΕΠΑΓΓΕΛΜΑΤΙΚΗ ΚΑΤΗΓΟΡΙΑ ΚΑΙ ΜΗΝΑ - 2012</t>
  </si>
  <si>
    <t xml:space="preserve">                ΓΡΑΜΜΕΝΕΣ ΑΝΕΡΓΕΣ ΓΥΝΑΙΚΕΣ ΣΤΗΝ ΕΠΑΡΧΙΑ ΛΑΡΝΑΚΑΣ  ΚΑΤΑ ΕΠΑΓΓΕΛΜΑΤΙΚΗ ΚΑΤΗΓΟΡΙΑ ΚΑΙ ΜΗΝΑ - 2012</t>
  </si>
  <si>
    <t>ΓΙ/ΔΕΚ 2012</t>
  </si>
  <si>
    <t xml:space="preserve"> Πίνακας 6b                ΓΡΑΜΜΕΝΟΙ ΑΝΕΡΓΟΙ ΣΤΗΝ ΕΠΑΡΧΙΑ ΛΑΡΝΑΚΑΣ ΚΑΤΑ ΕΠΑΓΓΕΛΜΑΤΙΚΗ ΚΑΤΗΓΟΡΙΑ ΚΑΙ ΜΗΝΑ - 2013</t>
  </si>
  <si>
    <t xml:space="preserve">                ΓΡΑΜΜΕΝΕΣ ΑΝΕΡΓΕΣ ΓΥΝΑΙΚΕΣ ΣΤΗΝ ΕΠΑΡΧΙΑ ΛΑΡΝΑΚΑΣ  ΚΑΤΑ ΕΠΑΓΓΕΛΜΑΤΙΚΗ ΚΑΤΗΓΟΡΙΑ ΚΑΙ ΜΗΝΑ - 2013</t>
  </si>
  <si>
    <t>12M</t>
  </si>
  <si>
    <t xml:space="preserve"> Πίνακας 6b                ΓΡΑΜΜΕΝΟΙ ΑΝΕΡΓΟΙ ΣΤΗΝ ΕΠΑΡΧΙΑ ΛΑΡΝΑΚΑΣ ΚΑΤΑ ΕΠΑΓΓΕΛΜΑΤΙΚΗ ΚΑΤΗΓΟΡΙΑ ΚΑΙ ΜΗΝΑ - 2014</t>
  </si>
  <si>
    <t xml:space="preserve">                ΓΡΑΜΜΕΝΕΣ ΑΝΕΡΓΕΣ ΓΥΝΑΙΚΕΣ ΣΤΗΝ ΕΠΑΡΧΙΑ ΛΑΡΝΑΚΑΣ  ΚΑΤΑ ΕΠΑΓΓΕΛΜΑΤΙΚΗ ΚΑΤΗΓΟΡΙΑ ΚΑΙ ΜΗΝΑ - 2014</t>
  </si>
  <si>
    <t>(Unemployment data Panayiotis each month)</t>
  </si>
  <si>
    <t>33R/Πίνακας 13</t>
  </si>
  <si>
    <r>
      <t xml:space="preserve"> Πίνακας 6b                ΓΡΑΜΜΕΝΟΙ ΑΝΕΡΓΟΙ ΣΤΗΝ ΕΠΑΡΧΙΑ </t>
    </r>
    <r>
      <rPr>
        <b/>
        <u/>
        <sz val="10"/>
        <rFont val="Arial Greek"/>
        <charset val="161"/>
      </rPr>
      <t xml:space="preserve">ΛΑΡΝΑΚΑΣ </t>
    </r>
    <r>
      <rPr>
        <b/>
        <sz val="10"/>
        <rFont val="Arial Greek"/>
      </rPr>
      <t>ΚΑΤΑ ΕΠΑΓΓΕΛΜΑΤΙΚΗ ΚΑΤΗΓΟΡΙΑ ΚΑΙ ΜΗΝΑ - 2015</t>
    </r>
  </si>
  <si>
    <r>
      <t xml:space="preserve">                ΓΡΑΜΜΕΝΕΣ ΑΝΕΡΓΕΣ ΓΥΝΑΙΚΕΣ ΣΤΗΝ ΕΠΑΡΧΙΑ </t>
    </r>
    <r>
      <rPr>
        <b/>
        <u/>
        <sz val="10"/>
        <rFont val="Arial Greek"/>
        <charset val="161"/>
      </rPr>
      <t>ΛΑΡΝΑΚΑΣ</t>
    </r>
    <r>
      <rPr>
        <b/>
        <sz val="10"/>
        <rFont val="Arial Greek"/>
      </rPr>
      <t xml:space="preserve">  ΚΑΤΑ ΕΠΑΓΓΕΛΜΑΤΙΚΗ ΚΑΤΗΓΟΡΙΑ ΚΑΙ ΜΗΝΑ - 2015</t>
    </r>
  </si>
  <si>
    <r>
      <t xml:space="preserve"> Πίνακας 6b                ΓΡΑΜΜΕΝΟΙ ΑΝΕΡΓΟΙ ΣΤΗΝ ΕΠΑΡΧΙΑ </t>
    </r>
    <r>
      <rPr>
        <b/>
        <u/>
        <sz val="10"/>
        <rFont val="Arial Greek"/>
        <charset val="161"/>
      </rPr>
      <t xml:space="preserve">ΛΑΡΝΑΚΑΣ </t>
    </r>
    <r>
      <rPr>
        <b/>
        <sz val="10"/>
        <rFont val="Arial Greek"/>
      </rPr>
      <t>ΚΑΤΑ ΕΠΑΓΓΕΛΜΑΤΙΚΗ ΚΑΤΗΓΟΡΙΑ ΚΑΙ ΜΗΝΑ - 2016</t>
    </r>
  </si>
  <si>
    <r>
      <t xml:space="preserve">                ΓΡΑΜΜΕΝΕΣ ΑΝΕΡΓΕΣ ΓΥΝΑΙΚΕΣ ΣΤΗΝ ΕΠΑΡΧΙΑ </t>
    </r>
    <r>
      <rPr>
        <b/>
        <u/>
        <sz val="10"/>
        <rFont val="Arial Greek"/>
        <charset val="161"/>
      </rPr>
      <t>ΛΑΡΝΑΚΑΣ</t>
    </r>
    <r>
      <rPr>
        <b/>
        <sz val="10"/>
        <rFont val="Arial Greek"/>
      </rPr>
      <t xml:space="preserve">  ΚΑΤΑ ΕΠΑΓΓΕΛΜΑΤΙΚΗ ΚΑΤΗΓΟΡΙΑ ΚΑΙ ΜΗΝΑ - 2016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</si>
</sst>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0"/>
      <name val="Arial Greek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9"/>
      <name val="Arial Greek"/>
      <charset val="16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 Greek"/>
    </font>
    <font>
      <sz val="10"/>
      <name val="Arial Greek"/>
    </font>
    <font>
      <sz val="8"/>
      <name val="Arial Greek"/>
    </font>
    <font>
      <b/>
      <sz val="10"/>
      <name val="Arial Greek"/>
    </font>
    <font>
      <b/>
      <sz val="8"/>
      <name val="Arial Greek"/>
    </font>
    <font>
      <b/>
      <sz val="11"/>
      <name val="Arial Greek"/>
    </font>
    <font>
      <sz val="11"/>
      <color indexed="8"/>
      <name val="Calibri"/>
      <family val="2"/>
    </font>
    <font>
      <sz val="8"/>
      <name val="Arial Greek"/>
      <charset val="161"/>
    </font>
    <font>
      <sz val="11"/>
      <color theme="1"/>
      <name val="Calibri"/>
      <family val="2"/>
      <scheme val="minor"/>
    </font>
    <font>
      <b/>
      <sz val="11"/>
      <name val="Arial Greek"/>
      <charset val="161"/>
    </font>
    <font>
      <b/>
      <u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7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fill"/>
    </xf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2" fillId="0" borderId="0" xfId="0" applyFont="1" applyBorder="1"/>
    <xf numFmtId="0" fontId="0" fillId="0" borderId="4" xfId="0" applyBorder="1"/>
    <xf numFmtId="0" fontId="2" fillId="0" borderId="3" xfId="0" quotePrefix="1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164" fontId="3" fillId="0" borderId="6" xfId="0" applyNumberFormat="1" applyFont="1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3" fontId="4" fillId="0" borderId="0" xfId="0" applyNumberFormat="1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6" xfId="0" applyFont="1" applyBorder="1"/>
    <xf numFmtId="9" fontId="4" fillId="0" borderId="0" xfId="0" applyNumberFormat="1" applyFont="1" applyBorder="1"/>
    <xf numFmtId="0" fontId="6" fillId="0" borderId="0" xfId="0" quotePrefix="1" applyFont="1" applyAlignment="1">
      <alignment horizontal="left"/>
    </xf>
    <xf numFmtId="0" fontId="6" fillId="0" borderId="0" xfId="0" applyFont="1"/>
    <xf numFmtId="0" fontId="2" fillId="0" borderId="8" xfId="0" quotePrefix="1" applyFont="1" applyBorder="1" applyAlignment="1">
      <alignment horizontal="left"/>
    </xf>
    <xf numFmtId="164" fontId="4" fillId="0" borderId="1" xfId="0" applyNumberFormat="1" applyFont="1" applyBorder="1"/>
    <xf numFmtId="164" fontId="4" fillId="0" borderId="2" xfId="0" applyNumberFormat="1" applyFont="1" applyBorder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0" fillId="0" borderId="0" xfId="0" applyNumberFormat="1"/>
    <xf numFmtId="3" fontId="2" fillId="0" borderId="0" xfId="0" applyNumberFormat="1" applyFont="1"/>
    <xf numFmtId="3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0" fontId="12" fillId="0" borderId="0" xfId="0" applyFont="1" applyBorder="1"/>
    <xf numFmtId="0" fontId="2" fillId="0" borderId="0" xfId="0" applyFont="1" applyAlignment="1">
      <alignment horizontal="left"/>
    </xf>
    <xf numFmtId="0" fontId="12" fillId="0" borderId="0" xfId="0" applyFont="1"/>
    <xf numFmtId="3" fontId="10" fillId="0" borderId="0" xfId="0" applyNumberFormat="1" applyFont="1"/>
    <xf numFmtId="0" fontId="12" fillId="0" borderId="8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2" fillId="0" borderId="4" xfId="0" applyFont="1" applyBorder="1"/>
    <xf numFmtId="0" fontId="12" fillId="0" borderId="8" xfId="0" applyFont="1" applyBorder="1" applyAlignment="1">
      <alignment horizontal="left"/>
    </xf>
    <xf numFmtId="0" fontId="11" fillId="0" borderId="2" xfId="0" applyFont="1" applyBorder="1"/>
    <xf numFmtId="0" fontId="11" fillId="0" borderId="4" xfId="0" applyFont="1" applyBorder="1"/>
    <xf numFmtId="0" fontId="12" fillId="0" borderId="3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quotePrefix="1" applyFont="1" applyBorder="1" applyAlignment="1">
      <alignment horizontal="left"/>
    </xf>
    <xf numFmtId="0" fontId="12" fillId="0" borderId="6" xfId="0" applyFont="1" applyBorder="1"/>
    <xf numFmtId="3" fontId="11" fillId="0" borderId="6" xfId="0" applyNumberFormat="1" applyFont="1" applyBorder="1"/>
    <xf numFmtId="0" fontId="11" fillId="0" borderId="7" xfId="0" applyFont="1" applyBorder="1"/>
    <xf numFmtId="0" fontId="12" fillId="0" borderId="0" xfId="0" quotePrefix="1" applyFont="1" applyAlignment="1">
      <alignment horizontal="left"/>
    </xf>
    <xf numFmtId="0" fontId="13" fillId="0" borderId="0" xfId="0" applyFont="1"/>
    <xf numFmtId="3" fontId="0" fillId="0" borderId="0" xfId="0" applyNumberFormat="1" applyBorder="1"/>
    <xf numFmtId="0" fontId="0" fillId="0" borderId="0" xfId="0" applyBorder="1"/>
    <xf numFmtId="0" fontId="14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/>
    <xf numFmtId="0" fontId="1" fillId="0" borderId="0" xfId="0" applyFont="1"/>
    <xf numFmtId="0" fontId="14" fillId="0" borderId="8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0" fontId="14" fillId="0" borderId="4" xfId="0" applyFont="1" applyBorder="1"/>
    <xf numFmtId="0" fontId="14" fillId="0" borderId="8" xfId="0" applyFont="1" applyBorder="1" applyAlignment="1">
      <alignment horizontal="left"/>
    </xf>
    <xf numFmtId="3" fontId="16" fillId="0" borderId="1" xfId="0" applyNumberFormat="1" applyFont="1" applyBorder="1"/>
    <xf numFmtId="3" fontId="16" fillId="0" borderId="0" xfId="0" applyNumberFormat="1" applyFont="1" applyBorder="1"/>
    <xf numFmtId="0" fontId="16" fillId="0" borderId="4" xfId="0" applyFont="1" applyBorder="1"/>
    <xf numFmtId="0" fontId="14" fillId="0" borderId="3" xfId="0" quotePrefix="1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5" xfId="0" quotePrefix="1" applyFont="1" applyBorder="1" applyAlignment="1">
      <alignment horizontal="left"/>
    </xf>
    <xf numFmtId="0" fontId="14" fillId="0" borderId="6" xfId="0" applyFont="1" applyBorder="1"/>
    <xf numFmtId="3" fontId="16" fillId="0" borderId="6" xfId="0" applyNumberFormat="1" applyFont="1" applyBorder="1"/>
    <xf numFmtId="0" fontId="16" fillId="0" borderId="7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7" xfId="0" applyFont="1" applyBorder="1"/>
    <xf numFmtId="0" fontId="2" fillId="0" borderId="0" xfId="0" quotePrefix="1" applyFont="1" applyAlignment="1">
      <alignment horizontal="fill"/>
    </xf>
    <xf numFmtId="0" fontId="1" fillId="0" borderId="2" xfId="0" applyFont="1" applyBorder="1"/>
    <xf numFmtId="0" fontId="1" fillId="0" borderId="4" xfId="0" applyFont="1" applyBorder="1"/>
    <xf numFmtId="0" fontId="14" fillId="0" borderId="5" xfId="0" applyFont="1" applyBorder="1"/>
    <xf numFmtId="18" fontId="14" fillId="0" borderId="6" xfId="0" applyNumberFormat="1" applyFont="1" applyBorder="1" applyAlignment="1">
      <alignment horizontal="center"/>
    </xf>
    <xf numFmtId="0" fontId="1" fillId="0" borderId="7" xfId="0" applyFont="1" applyBorder="1"/>
    <xf numFmtId="164" fontId="2" fillId="0" borderId="6" xfId="0" applyNumberFormat="1" applyFont="1" applyBorder="1"/>
    <xf numFmtId="0" fontId="14" fillId="0" borderId="7" xfId="0" applyFont="1" applyBorder="1"/>
    <xf numFmtId="0" fontId="4" fillId="0" borderId="2" xfId="0" applyFont="1" applyBorder="1"/>
    <xf numFmtId="3" fontId="16" fillId="0" borderId="4" xfId="0" applyNumberFormat="1" applyFont="1" applyBorder="1"/>
    <xf numFmtId="0" fontId="11" fillId="0" borderId="0" xfId="0" applyFont="1" applyBorder="1"/>
    <xf numFmtId="0" fontId="19" fillId="0" borderId="0" xfId="1"/>
    <xf numFmtId="0" fontId="11" fillId="0" borderId="8" xfId="0" applyFont="1" applyBorder="1"/>
    <xf numFmtId="0" fontId="19" fillId="0" borderId="1" xfId="2" applyBorder="1"/>
    <xf numFmtId="0" fontId="11" fillId="0" borderId="3" xfId="0" applyFont="1" applyBorder="1"/>
    <xf numFmtId="0" fontId="19" fillId="0" borderId="0" xfId="2" applyBorder="1"/>
    <xf numFmtId="3" fontId="16" fillId="0" borderId="5" xfId="0" applyNumberFormat="1" applyFont="1" applyBorder="1"/>
    <xf numFmtId="3" fontId="11" fillId="0" borderId="0" xfId="0" applyNumberFormat="1" applyFont="1" applyFill="1" applyBorder="1"/>
    <xf numFmtId="0" fontId="16" fillId="0" borderId="0" xfId="0" applyFont="1" applyBorder="1"/>
    <xf numFmtId="0" fontId="17" fillId="0" borderId="0" xfId="1" applyFont="1"/>
    <xf numFmtId="0" fontId="11" fillId="0" borderId="0" xfId="0" applyFont="1" applyFill="1" applyBorder="1"/>
    <xf numFmtId="0" fontId="20" fillId="0" borderId="0" xfId="0" applyFont="1" applyBorder="1"/>
    <xf numFmtId="3" fontId="20" fillId="0" borderId="6" xfId="0" applyNumberFormat="1" applyFont="1" applyBorder="1"/>
    <xf numFmtId="0" fontId="20" fillId="0" borderId="0" xfId="0" applyNumberFormat="1" applyFont="1"/>
    <xf numFmtId="0" fontId="1" fillId="0" borderId="0" xfId="0" applyNumberFormat="1" applyFont="1"/>
    <xf numFmtId="0" fontId="0" fillId="0" borderId="0" xfId="0" applyFont="1"/>
    <xf numFmtId="0" fontId="0" fillId="0" borderId="9" xfId="0" applyNumberFormat="1" applyBorder="1"/>
    <xf numFmtId="0" fontId="0" fillId="0" borderId="0" xfId="0" applyNumberFormat="1"/>
    <xf numFmtId="0" fontId="0" fillId="0" borderId="9" xfId="0" applyBorder="1"/>
  </cellXfs>
  <cellStyles count="6">
    <cellStyle name="Normal" xfId="0" builtinId="0"/>
    <cellStyle name="Normal 13" xfId="3"/>
    <cellStyle name="Normal 2" xfId="1"/>
    <cellStyle name="Normal 3" xfId="2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tabSelected="1" zoomScale="72" zoomScaleNormal="72" workbookViewId="0">
      <selection activeCell="W33" sqref="W33"/>
    </sheetView>
  </sheetViews>
  <sheetFormatPr defaultRowHeight="12.75" x14ac:dyDescent="0.2"/>
  <cols>
    <col min="1" max="1" width="26.42578125" customWidth="1"/>
    <col min="2" max="2" width="1.7109375" customWidth="1"/>
    <col min="3" max="4" width="7.7109375" bestFit="1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60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56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24">
        <v>134</v>
      </c>
      <c r="D7" s="124">
        <v>138</v>
      </c>
      <c r="E7" s="124">
        <v>134</v>
      </c>
      <c r="F7" s="126">
        <v>130</v>
      </c>
      <c r="G7" s="124">
        <v>133</v>
      </c>
      <c r="H7" s="124">
        <v>117</v>
      </c>
      <c r="I7" s="124">
        <v>113</v>
      </c>
      <c r="J7" s="124">
        <v>110</v>
      </c>
      <c r="K7" s="124">
        <v>105</v>
      </c>
      <c r="L7" s="126">
        <v>106</v>
      </c>
      <c r="M7" s="124">
        <v>116</v>
      </c>
      <c r="N7" s="124">
        <v>113</v>
      </c>
      <c r="O7" s="86">
        <f>(C7+D7+E7+F7+G7+H7+I7+J7+K7+L7+M7+N7)/12</f>
        <v>120.75</v>
      </c>
      <c r="P7" s="87"/>
      <c r="R7" s="108"/>
      <c r="S7" s="68"/>
      <c r="T7" s="86"/>
    </row>
    <row r="8" spans="1:20" ht="15" x14ac:dyDescent="0.25">
      <c r="A8" s="79" t="s">
        <v>16</v>
      </c>
      <c r="B8" s="80"/>
      <c r="C8" s="124">
        <v>358</v>
      </c>
      <c r="D8" s="124">
        <v>365</v>
      </c>
      <c r="E8" s="124">
        <v>379</v>
      </c>
      <c r="F8" s="126">
        <v>388</v>
      </c>
      <c r="G8" s="124">
        <v>396</v>
      </c>
      <c r="H8" s="124">
        <v>519</v>
      </c>
      <c r="I8" s="124">
        <v>572</v>
      </c>
      <c r="J8" s="124">
        <v>556</v>
      </c>
      <c r="K8" s="124">
        <v>431</v>
      </c>
      <c r="L8" s="126">
        <v>358</v>
      </c>
      <c r="M8" s="124">
        <v>349</v>
      </c>
      <c r="N8" s="124">
        <v>335</v>
      </c>
      <c r="O8" s="86">
        <f t="shared" ref="O8:O17" si="0">(C8+D8+E8+F8+G8+H8+I8+J8+K8+L8+M8+N8)/12</f>
        <v>417.16666666666669</v>
      </c>
      <c r="P8" s="87"/>
      <c r="R8" s="108"/>
      <c r="S8" s="68"/>
      <c r="T8" s="86"/>
    </row>
    <row r="9" spans="1:20" ht="15" x14ac:dyDescent="0.25">
      <c r="A9" s="79" t="s">
        <v>17</v>
      </c>
      <c r="B9" s="80"/>
      <c r="C9" s="124">
        <v>513</v>
      </c>
      <c r="D9" s="124">
        <v>508</v>
      </c>
      <c r="E9" s="124">
        <v>505</v>
      </c>
      <c r="F9" s="126">
        <v>477</v>
      </c>
      <c r="G9" s="124">
        <v>452</v>
      </c>
      <c r="H9" s="124">
        <v>483</v>
      </c>
      <c r="I9" s="124">
        <v>482</v>
      </c>
      <c r="J9" s="124">
        <v>483</v>
      </c>
      <c r="K9" s="124">
        <v>429</v>
      </c>
      <c r="L9" s="126">
        <v>430</v>
      </c>
      <c r="M9" s="124">
        <v>434</v>
      </c>
      <c r="N9" s="124">
        <v>427</v>
      </c>
      <c r="O9" s="86">
        <f t="shared" si="0"/>
        <v>468.58333333333331</v>
      </c>
      <c r="P9" s="87"/>
      <c r="R9" s="108"/>
      <c r="S9" s="68"/>
      <c r="T9" s="86"/>
    </row>
    <row r="10" spans="1:20" ht="15" x14ac:dyDescent="0.25">
      <c r="A10" s="79" t="s">
        <v>18</v>
      </c>
      <c r="B10" s="80"/>
      <c r="C10" s="124">
        <v>1324</v>
      </c>
      <c r="D10" s="124">
        <v>1323</v>
      </c>
      <c r="E10" s="124">
        <v>1257</v>
      </c>
      <c r="F10" s="126">
        <v>1151</v>
      </c>
      <c r="G10" s="124">
        <v>1040</v>
      </c>
      <c r="H10" s="124">
        <v>1023</v>
      </c>
      <c r="I10" s="124">
        <v>1050</v>
      </c>
      <c r="J10" s="124">
        <v>994</v>
      </c>
      <c r="K10" s="124">
        <v>985</v>
      </c>
      <c r="L10" s="126">
        <v>1008</v>
      </c>
      <c r="M10" s="124">
        <v>1125</v>
      </c>
      <c r="N10" s="124">
        <v>1107</v>
      </c>
      <c r="O10" s="86">
        <f t="shared" si="0"/>
        <v>1115.5833333333333</v>
      </c>
      <c r="P10" s="87"/>
      <c r="R10" s="108"/>
      <c r="S10" s="68"/>
      <c r="T10" s="86"/>
    </row>
    <row r="11" spans="1:20" ht="15" x14ac:dyDescent="0.25">
      <c r="A11" s="88" t="s">
        <v>19</v>
      </c>
      <c r="B11" s="80"/>
      <c r="C11" s="124">
        <v>1950</v>
      </c>
      <c r="D11" s="124">
        <v>1966</v>
      </c>
      <c r="E11" s="124">
        <v>1767</v>
      </c>
      <c r="F11" s="126">
        <v>1376</v>
      </c>
      <c r="G11" s="124">
        <v>1106</v>
      </c>
      <c r="H11" s="124">
        <v>1028</v>
      </c>
      <c r="I11" s="124">
        <v>997</v>
      </c>
      <c r="J11" s="124">
        <v>975</v>
      </c>
      <c r="K11" s="124">
        <v>971</v>
      </c>
      <c r="L11" s="126">
        <v>1033</v>
      </c>
      <c r="M11" s="124">
        <v>1548</v>
      </c>
      <c r="N11" s="124">
        <v>1718</v>
      </c>
      <c r="O11" s="86">
        <f t="shared" si="0"/>
        <v>1369.5833333333333</v>
      </c>
      <c r="P11" s="87"/>
      <c r="R11" s="108"/>
      <c r="S11" s="68"/>
      <c r="T11" s="86"/>
    </row>
    <row r="12" spans="1:20" ht="15" x14ac:dyDescent="0.25">
      <c r="A12" s="89" t="s">
        <v>20</v>
      </c>
      <c r="B12" s="80"/>
      <c r="C12" s="124">
        <v>24</v>
      </c>
      <c r="D12" s="124">
        <v>22</v>
      </c>
      <c r="E12" s="124">
        <v>17</v>
      </c>
      <c r="F12" s="126">
        <v>17</v>
      </c>
      <c r="G12" s="124">
        <v>13</v>
      </c>
      <c r="H12" s="124">
        <v>13</v>
      </c>
      <c r="I12" s="124">
        <v>11</v>
      </c>
      <c r="J12" s="124">
        <v>9</v>
      </c>
      <c r="K12" s="124">
        <v>10</v>
      </c>
      <c r="L12" s="126">
        <v>11</v>
      </c>
      <c r="M12" s="124">
        <v>14</v>
      </c>
      <c r="N12" s="124">
        <v>13</v>
      </c>
      <c r="O12" s="86">
        <f t="shared" si="0"/>
        <v>14.5</v>
      </c>
      <c r="P12" s="87"/>
      <c r="R12" s="108"/>
      <c r="S12" s="68"/>
      <c r="T12" s="86"/>
    </row>
    <row r="13" spans="1:20" ht="15" x14ac:dyDescent="0.25">
      <c r="A13" s="79" t="s">
        <v>21</v>
      </c>
      <c r="B13" s="80"/>
      <c r="C13" s="124">
        <v>867</v>
      </c>
      <c r="D13" s="124">
        <v>872</v>
      </c>
      <c r="E13" s="124">
        <v>817</v>
      </c>
      <c r="F13" s="126">
        <v>755</v>
      </c>
      <c r="G13" s="124">
        <v>732</v>
      </c>
      <c r="H13" s="124">
        <v>703</v>
      </c>
      <c r="I13" s="124">
        <v>677</v>
      </c>
      <c r="J13" s="124">
        <v>655</v>
      </c>
      <c r="K13" s="124">
        <v>630</v>
      </c>
      <c r="L13" s="126">
        <v>635</v>
      </c>
      <c r="M13" s="124">
        <v>630</v>
      </c>
      <c r="N13" s="124">
        <v>644</v>
      </c>
      <c r="O13" s="86">
        <f t="shared" si="0"/>
        <v>718.08333333333337</v>
      </c>
      <c r="P13" s="87"/>
      <c r="R13" s="108"/>
      <c r="S13" s="68"/>
      <c r="T13" s="86"/>
    </row>
    <row r="14" spans="1:20" ht="15" x14ac:dyDescent="0.25">
      <c r="A14" s="79" t="s">
        <v>23</v>
      </c>
      <c r="B14" s="80"/>
      <c r="C14" s="124">
        <v>381</v>
      </c>
      <c r="D14" s="124">
        <v>370</v>
      </c>
      <c r="E14" s="124">
        <v>348</v>
      </c>
      <c r="F14" s="126">
        <v>292</v>
      </c>
      <c r="G14" s="124">
        <v>242</v>
      </c>
      <c r="H14" s="124">
        <v>238</v>
      </c>
      <c r="I14" s="124">
        <v>223</v>
      </c>
      <c r="J14" s="124">
        <v>213</v>
      </c>
      <c r="K14" s="124">
        <v>209</v>
      </c>
      <c r="L14" s="126">
        <v>209</v>
      </c>
      <c r="M14" s="124">
        <v>293</v>
      </c>
      <c r="N14" s="124">
        <v>313</v>
      </c>
      <c r="O14" s="86">
        <f t="shared" si="0"/>
        <v>277.58333333333331</v>
      </c>
      <c r="P14" s="87"/>
      <c r="R14" s="108"/>
      <c r="S14" s="68"/>
      <c r="T14" s="86"/>
    </row>
    <row r="15" spans="1:20" ht="15" x14ac:dyDescent="0.25">
      <c r="A15" s="79" t="s">
        <v>22</v>
      </c>
      <c r="B15" s="80"/>
      <c r="C15" s="124">
        <v>2325</v>
      </c>
      <c r="D15" s="124">
        <v>2316</v>
      </c>
      <c r="E15" s="124">
        <v>2059</v>
      </c>
      <c r="F15" s="126">
        <v>1735</v>
      </c>
      <c r="G15" s="124">
        <v>1496</v>
      </c>
      <c r="H15" s="124">
        <v>1396</v>
      </c>
      <c r="I15" s="124">
        <v>1392</v>
      </c>
      <c r="J15" s="124">
        <v>1319</v>
      </c>
      <c r="K15" s="124">
        <v>1295</v>
      </c>
      <c r="L15" s="126">
        <v>1328</v>
      </c>
      <c r="M15" s="124">
        <v>1764</v>
      </c>
      <c r="N15" s="124">
        <v>1857</v>
      </c>
      <c r="O15" s="86">
        <f t="shared" si="0"/>
        <v>1690.1666666666667</v>
      </c>
      <c r="P15" s="87"/>
      <c r="R15" s="108"/>
      <c r="S15" s="68"/>
      <c r="T15" s="86"/>
    </row>
    <row r="16" spans="1:20" ht="15" x14ac:dyDescent="0.25">
      <c r="A16" s="79" t="s">
        <v>24</v>
      </c>
      <c r="B16" s="80"/>
      <c r="C16" s="124">
        <v>4</v>
      </c>
      <c r="D16" s="124">
        <v>4</v>
      </c>
      <c r="E16" s="124">
        <v>6</v>
      </c>
      <c r="F16" s="126">
        <v>5</v>
      </c>
      <c r="G16" s="124">
        <v>5</v>
      </c>
      <c r="H16" s="124">
        <v>5</v>
      </c>
      <c r="I16" s="124">
        <v>5</v>
      </c>
      <c r="J16" s="124">
        <v>5</v>
      </c>
      <c r="K16" s="124">
        <v>4</v>
      </c>
      <c r="L16" s="126">
        <v>4</v>
      </c>
      <c r="M16" s="124">
        <v>4</v>
      </c>
      <c r="N16" s="124">
        <v>4</v>
      </c>
      <c r="O16" s="86">
        <f t="shared" si="0"/>
        <v>4.583333333333333</v>
      </c>
      <c r="P16" s="87"/>
      <c r="R16" s="108"/>
      <c r="S16" s="68"/>
      <c r="T16" s="86"/>
    </row>
    <row r="17" spans="1:20" ht="15" x14ac:dyDescent="0.25">
      <c r="A17" s="88" t="s">
        <v>25</v>
      </c>
      <c r="B17" s="80"/>
      <c r="C17" s="124">
        <v>988</v>
      </c>
      <c r="D17" s="124">
        <v>995</v>
      </c>
      <c r="E17" s="124">
        <v>917</v>
      </c>
      <c r="F17" s="126">
        <v>862</v>
      </c>
      <c r="G17" s="124">
        <v>855</v>
      </c>
      <c r="H17" s="124">
        <v>887</v>
      </c>
      <c r="I17" s="124">
        <v>896</v>
      </c>
      <c r="J17" s="124">
        <v>894</v>
      </c>
      <c r="K17" s="124">
        <v>885</v>
      </c>
      <c r="L17" s="126">
        <v>804</v>
      </c>
      <c r="M17" s="124">
        <v>774</v>
      </c>
      <c r="N17" s="124">
        <v>725</v>
      </c>
      <c r="O17" s="86">
        <f t="shared" si="0"/>
        <v>873.5</v>
      </c>
      <c r="P17" s="87"/>
      <c r="R17" s="108"/>
      <c r="S17" s="68"/>
      <c r="T17" s="86"/>
    </row>
    <row r="18" spans="1:20" ht="15.75" thickBot="1" x14ac:dyDescent="0.3">
      <c r="A18" s="90"/>
      <c r="B18" s="9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L20" si="1">SUM(C7:C19)</f>
        <v>8868</v>
      </c>
      <c r="D20" s="20">
        <f t="shared" si="1"/>
        <v>8879</v>
      </c>
      <c r="E20" s="20">
        <f t="shared" si="1"/>
        <v>8206</v>
      </c>
      <c r="F20" s="20">
        <f t="shared" si="1"/>
        <v>7188</v>
      </c>
      <c r="G20" s="20">
        <f t="shared" si="1"/>
        <v>6470</v>
      </c>
      <c r="H20" s="20">
        <f t="shared" si="1"/>
        <v>6412</v>
      </c>
      <c r="I20" s="20">
        <f t="shared" si="1"/>
        <v>6418</v>
      </c>
      <c r="J20" s="20">
        <f t="shared" si="1"/>
        <v>6213</v>
      </c>
      <c r="K20" s="20">
        <f t="shared" si="1"/>
        <v>5954</v>
      </c>
      <c r="L20" s="20">
        <f t="shared" si="1"/>
        <v>5926</v>
      </c>
      <c r="M20" s="20">
        <f>SUM(M7:M17)</f>
        <v>7051</v>
      </c>
      <c r="N20" s="20">
        <f>SUM(N7:N19)</f>
        <v>7256</v>
      </c>
      <c r="O20" s="86">
        <f>(C20+D20+E20+F20+G20+H20+I20+J20+K20+L20+M20+N20)/12</f>
        <v>7070.083333333333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64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123" t="s">
        <v>59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9" t="s">
        <v>15</v>
      </c>
      <c r="B32" s="80"/>
      <c r="C32" s="125">
        <v>35</v>
      </c>
      <c r="D32" s="125">
        <v>36</v>
      </c>
      <c r="E32" s="125">
        <v>32</v>
      </c>
      <c r="F32" s="125">
        <v>30</v>
      </c>
      <c r="G32" s="125">
        <v>30</v>
      </c>
      <c r="H32" s="125">
        <v>27</v>
      </c>
      <c r="I32" s="125">
        <v>27</v>
      </c>
      <c r="J32" s="125">
        <v>25</v>
      </c>
      <c r="K32" s="125">
        <v>23</v>
      </c>
      <c r="L32" s="125">
        <v>24</v>
      </c>
      <c r="M32" s="125">
        <v>24</v>
      </c>
      <c r="N32" s="125">
        <v>25</v>
      </c>
      <c r="O32" s="86">
        <f>SUM(C32:N32)/12</f>
        <v>28.166666666666668</v>
      </c>
      <c r="P32" s="94"/>
      <c r="R32" s="108"/>
      <c r="S32" s="68"/>
      <c r="T32" s="68"/>
    </row>
    <row r="33" spans="1:20" ht="15" x14ac:dyDescent="0.25">
      <c r="A33" s="79" t="s">
        <v>16</v>
      </c>
      <c r="B33" s="80"/>
      <c r="C33" s="125">
        <v>213</v>
      </c>
      <c r="D33" s="125">
        <v>218</v>
      </c>
      <c r="E33" s="125">
        <v>236</v>
      </c>
      <c r="F33" s="125">
        <v>243</v>
      </c>
      <c r="G33" s="125">
        <v>254</v>
      </c>
      <c r="H33" s="125">
        <v>370</v>
      </c>
      <c r="I33" s="125">
        <v>413</v>
      </c>
      <c r="J33" s="125">
        <v>401</v>
      </c>
      <c r="K33" s="125">
        <v>289</v>
      </c>
      <c r="L33" s="125">
        <v>228</v>
      </c>
      <c r="M33" s="125">
        <v>223</v>
      </c>
      <c r="N33" s="125">
        <v>214</v>
      </c>
      <c r="O33" s="86">
        <f t="shared" ref="O33:O42" si="2">SUM(C33:N33)/12</f>
        <v>275.16666666666669</v>
      </c>
      <c r="P33" s="107">
        <f t="shared" ref="P33:P40" si="3">(D33+E33+F33+G33+H33+I33+J33+K33+L33+M33+N33+O33)/6</f>
        <v>560.69444444444446</v>
      </c>
      <c r="R33" s="108"/>
      <c r="S33" s="68"/>
      <c r="T33" s="37"/>
    </row>
    <row r="34" spans="1:20" ht="15" x14ac:dyDescent="0.25">
      <c r="A34" s="79" t="s">
        <v>17</v>
      </c>
      <c r="B34" s="80"/>
      <c r="C34" s="125">
        <v>250</v>
      </c>
      <c r="D34" s="125">
        <v>251</v>
      </c>
      <c r="E34" s="125">
        <v>259</v>
      </c>
      <c r="F34" s="125">
        <v>250</v>
      </c>
      <c r="G34" s="125">
        <v>247</v>
      </c>
      <c r="H34" s="125">
        <v>267</v>
      </c>
      <c r="I34" s="125">
        <v>267</v>
      </c>
      <c r="J34" s="125">
        <v>278</v>
      </c>
      <c r="K34" s="125">
        <v>243</v>
      </c>
      <c r="L34" s="125">
        <v>230</v>
      </c>
      <c r="M34" s="125">
        <v>231</v>
      </c>
      <c r="N34" s="125">
        <v>230</v>
      </c>
      <c r="O34" s="86">
        <f t="shared" si="2"/>
        <v>250.25</v>
      </c>
      <c r="P34" s="107">
        <f t="shared" si="3"/>
        <v>500.54166666666669</v>
      </c>
      <c r="R34" s="108"/>
      <c r="S34" s="68"/>
      <c r="T34" s="37"/>
    </row>
    <row r="35" spans="1:20" ht="15" x14ac:dyDescent="0.25">
      <c r="A35" s="79" t="s">
        <v>18</v>
      </c>
      <c r="B35" s="80"/>
      <c r="C35" s="125">
        <v>976</v>
      </c>
      <c r="D35" s="125">
        <v>973</v>
      </c>
      <c r="E35" s="125">
        <v>937</v>
      </c>
      <c r="F35" s="125">
        <v>850</v>
      </c>
      <c r="G35" s="125">
        <v>777</v>
      </c>
      <c r="H35" s="125">
        <v>743</v>
      </c>
      <c r="I35" s="125">
        <v>780</v>
      </c>
      <c r="J35" s="125">
        <v>731</v>
      </c>
      <c r="K35" s="125">
        <v>718</v>
      </c>
      <c r="L35" s="125">
        <v>726</v>
      </c>
      <c r="M35" s="125">
        <v>830</v>
      </c>
      <c r="N35" s="125">
        <v>818</v>
      </c>
      <c r="O35" s="86">
        <f t="shared" si="2"/>
        <v>821.58333333333337</v>
      </c>
      <c r="P35" s="107">
        <f t="shared" si="3"/>
        <v>1617.4305555555557</v>
      </c>
      <c r="R35" s="108"/>
      <c r="S35" s="68"/>
      <c r="T35" s="37"/>
    </row>
    <row r="36" spans="1:20" ht="15" x14ac:dyDescent="0.25">
      <c r="A36" s="88" t="s">
        <v>19</v>
      </c>
      <c r="B36" s="80"/>
      <c r="C36" s="125">
        <v>1238</v>
      </c>
      <c r="D36" s="125">
        <v>1257</v>
      </c>
      <c r="E36" s="125">
        <v>1161</v>
      </c>
      <c r="F36" s="125">
        <v>946</v>
      </c>
      <c r="G36" s="125">
        <v>807</v>
      </c>
      <c r="H36" s="125">
        <v>770</v>
      </c>
      <c r="I36" s="125">
        <v>751</v>
      </c>
      <c r="J36" s="125">
        <v>731</v>
      </c>
      <c r="K36" s="125">
        <v>721</v>
      </c>
      <c r="L36" s="125">
        <v>754</v>
      </c>
      <c r="M36" s="125">
        <v>1033</v>
      </c>
      <c r="N36" s="125">
        <v>1103</v>
      </c>
      <c r="O36" s="86">
        <f t="shared" si="2"/>
        <v>939.33333333333337</v>
      </c>
      <c r="P36" s="107">
        <f t="shared" si="3"/>
        <v>1828.8888888888889</v>
      </c>
      <c r="R36" s="108"/>
      <c r="S36" s="68"/>
      <c r="T36" s="37"/>
    </row>
    <row r="37" spans="1:20" ht="15" x14ac:dyDescent="0.25">
      <c r="A37" s="89" t="s">
        <v>20</v>
      </c>
      <c r="B37" s="80"/>
      <c r="C37" s="125">
        <v>1</v>
      </c>
      <c r="D37" s="125">
        <v>1</v>
      </c>
      <c r="E37" s="125">
        <v>1</v>
      </c>
      <c r="F37" s="125"/>
      <c r="G37" s="125"/>
      <c r="H37" s="125"/>
      <c r="I37" s="125"/>
      <c r="J37" s="125"/>
      <c r="K37" s="125"/>
      <c r="L37" s="125"/>
      <c r="M37" s="125"/>
      <c r="N37" s="125"/>
      <c r="O37" s="86">
        <f t="shared" si="2"/>
        <v>0.25</v>
      </c>
      <c r="P37" s="107">
        <f t="shared" si="3"/>
        <v>0.375</v>
      </c>
      <c r="R37" s="108"/>
      <c r="S37" s="68"/>
      <c r="T37" s="37"/>
    </row>
    <row r="38" spans="1:20" ht="15" x14ac:dyDescent="0.25">
      <c r="A38" s="79" t="s">
        <v>21</v>
      </c>
      <c r="B38" s="80"/>
      <c r="C38" s="125">
        <v>49</v>
      </c>
      <c r="D38" s="125">
        <v>50</v>
      </c>
      <c r="E38" s="125">
        <v>42</v>
      </c>
      <c r="F38" s="125">
        <v>39</v>
      </c>
      <c r="G38" s="125">
        <v>37</v>
      </c>
      <c r="H38" s="125">
        <v>39</v>
      </c>
      <c r="I38" s="125">
        <v>35</v>
      </c>
      <c r="J38" s="125">
        <v>29</v>
      </c>
      <c r="K38" s="125">
        <v>26</v>
      </c>
      <c r="L38" s="125">
        <v>28</v>
      </c>
      <c r="M38" s="125">
        <v>32</v>
      </c>
      <c r="N38" s="125">
        <v>33</v>
      </c>
      <c r="O38" s="86">
        <f t="shared" si="2"/>
        <v>36.583333333333336</v>
      </c>
      <c r="P38" s="107">
        <f t="shared" si="3"/>
        <v>71.097222222222214</v>
      </c>
      <c r="R38" s="108"/>
      <c r="S38" s="68"/>
      <c r="T38" s="37"/>
    </row>
    <row r="39" spans="1:20" ht="15" x14ac:dyDescent="0.25">
      <c r="A39" s="79" t="s">
        <v>23</v>
      </c>
      <c r="B39" s="80"/>
      <c r="C39" s="125">
        <v>26</v>
      </c>
      <c r="D39" s="125">
        <v>26</v>
      </c>
      <c r="E39" s="125">
        <v>25</v>
      </c>
      <c r="F39" s="125">
        <v>22</v>
      </c>
      <c r="G39" s="125">
        <v>20</v>
      </c>
      <c r="H39" s="125">
        <v>28</v>
      </c>
      <c r="I39" s="125">
        <v>33</v>
      </c>
      <c r="J39" s="125">
        <v>30</v>
      </c>
      <c r="K39" s="125">
        <v>20</v>
      </c>
      <c r="L39" s="125">
        <v>19</v>
      </c>
      <c r="M39" s="125">
        <v>21</v>
      </c>
      <c r="N39" s="125">
        <v>21</v>
      </c>
      <c r="O39" s="86">
        <f t="shared" si="2"/>
        <v>24.25</v>
      </c>
      <c r="P39" s="107">
        <f t="shared" si="3"/>
        <v>48.208333333333336</v>
      </c>
      <c r="R39" s="108"/>
      <c r="S39" s="68"/>
      <c r="T39" s="37"/>
    </row>
    <row r="40" spans="1:20" ht="15" x14ac:dyDescent="0.25">
      <c r="A40" s="79" t="s">
        <v>22</v>
      </c>
      <c r="B40" s="80"/>
      <c r="C40" s="125">
        <v>1084</v>
      </c>
      <c r="D40" s="125">
        <v>1068</v>
      </c>
      <c r="E40" s="125">
        <v>947</v>
      </c>
      <c r="F40" s="125">
        <v>756</v>
      </c>
      <c r="G40" s="125">
        <v>603</v>
      </c>
      <c r="H40" s="125">
        <v>546</v>
      </c>
      <c r="I40" s="125">
        <v>584</v>
      </c>
      <c r="J40" s="125">
        <v>539</v>
      </c>
      <c r="K40" s="125">
        <v>495</v>
      </c>
      <c r="L40" s="125">
        <v>508</v>
      </c>
      <c r="M40" s="125">
        <v>795</v>
      </c>
      <c r="N40" s="125">
        <v>871</v>
      </c>
      <c r="O40" s="86">
        <f t="shared" si="2"/>
        <v>733</v>
      </c>
      <c r="P40" s="107">
        <f t="shared" si="3"/>
        <v>1407.5</v>
      </c>
      <c r="R40" s="108"/>
      <c r="S40" s="68"/>
      <c r="T40" s="37"/>
    </row>
    <row r="41" spans="1:20" ht="15" x14ac:dyDescent="0.25">
      <c r="A41" s="88" t="s">
        <v>24</v>
      </c>
      <c r="B41" s="80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86">
        <f t="shared" si="2"/>
        <v>0</v>
      </c>
      <c r="P41" s="107">
        <f>(D41+E41+F41+G41+H42+I41+J41+K41+L41+M41+N41+O41)/6</f>
        <v>77.833333333333329</v>
      </c>
      <c r="R41" s="108"/>
      <c r="S41" s="68"/>
      <c r="T41" s="37"/>
    </row>
    <row r="42" spans="1:20" ht="15" x14ac:dyDescent="0.25">
      <c r="A42" s="88" t="s">
        <v>25</v>
      </c>
      <c r="B42" s="80"/>
      <c r="C42" s="125">
        <v>530</v>
      </c>
      <c r="D42" s="125">
        <v>524</v>
      </c>
      <c r="E42" s="125">
        <v>482</v>
      </c>
      <c r="F42" s="125">
        <v>437</v>
      </c>
      <c r="G42" s="125">
        <v>447</v>
      </c>
      <c r="H42" s="125">
        <v>467</v>
      </c>
      <c r="I42" s="125">
        <v>478</v>
      </c>
      <c r="J42" s="125">
        <v>474</v>
      </c>
      <c r="K42" s="125">
        <v>460</v>
      </c>
      <c r="L42" s="125">
        <v>407</v>
      </c>
      <c r="M42" s="125">
        <v>383</v>
      </c>
      <c r="N42" s="125">
        <v>354</v>
      </c>
      <c r="O42" s="86">
        <f t="shared" si="2"/>
        <v>453.58333333333331</v>
      </c>
      <c r="P42" s="107" t="e">
        <f>(D42+E42+F42+G42+#REF!+I42+J42+K42+L42+M42+N42+O42)/6</f>
        <v>#REF!</v>
      </c>
      <c r="R42" s="108"/>
      <c r="S42" s="68"/>
      <c r="T42" s="37"/>
    </row>
    <row r="43" spans="1:20" ht="15.75" thickBot="1" x14ac:dyDescent="0.3">
      <c r="A43" s="90"/>
      <c r="B43" s="91"/>
      <c r="C43" s="64"/>
      <c r="D43" s="64"/>
      <c r="E43" s="64"/>
      <c r="F43" s="64"/>
      <c r="G43" s="64"/>
      <c r="H43" s="64"/>
      <c r="I43" s="64"/>
      <c r="J43" s="64"/>
      <c r="K43" s="64"/>
      <c r="L43" s="120"/>
      <c r="M43" s="64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4402</v>
      </c>
      <c r="D45" s="20">
        <f t="shared" ref="D45:N45" si="4">SUM(D32:D44)</f>
        <v>4404</v>
      </c>
      <c r="E45" s="20">
        <f t="shared" si="4"/>
        <v>4122</v>
      </c>
      <c r="F45" s="20">
        <f t="shared" si="4"/>
        <v>3573</v>
      </c>
      <c r="G45" s="20">
        <f t="shared" si="4"/>
        <v>3222</v>
      </c>
      <c r="H45" s="20">
        <f t="shared" si="4"/>
        <v>3257</v>
      </c>
      <c r="I45" s="20">
        <f t="shared" si="4"/>
        <v>3368</v>
      </c>
      <c r="J45" s="20">
        <f t="shared" si="4"/>
        <v>3238</v>
      </c>
      <c r="K45" s="20">
        <f t="shared" si="4"/>
        <v>2995</v>
      </c>
      <c r="L45" s="20">
        <f t="shared" si="4"/>
        <v>2924</v>
      </c>
      <c r="M45" s="20">
        <f t="shared" si="4"/>
        <v>3572</v>
      </c>
      <c r="N45" s="20">
        <f t="shared" si="4"/>
        <v>3669</v>
      </c>
      <c r="O45" s="86">
        <f>SUM(C45:N45)/12</f>
        <v>3562.1666666666665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N47" si="5">C45/C20</f>
        <v>0.49639152007216958</v>
      </c>
      <c r="D47" s="26">
        <f t="shared" si="5"/>
        <v>0.49600180200473026</v>
      </c>
      <c r="E47" s="26">
        <f t="shared" si="5"/>
        <v>0.50231537899098222</v>
      </c>
      <c r="F47" s="26">
        <f t="shared" si="5"/>
        <v>0.49707846410684475</v>
      </c>
      <c r="G47" s="26">
        <f t="shared" si="5"/>
        <v>0.4979907264296754</v>
      </c>
      <c r="H47" s="26">
        <f t="shared" si="5"/>
        <v>0.50795383655645665</v>
      </c>
      <c r="I47" s="26">
        <f t="shared" si="5"/>
        <v>0.52477407291991274</v>
      </c>
      <c r="J47" s="26">
        <f t="shared" si="5"/>
        <v>0.5211652985675197</v>
      </c>
      <c r="K47" s="26">
        <f t="shared" si="5"/>
        <v>0.50302317769566673</v>
      </c>
      <c r="L47" s="26">
        <f t="shared" si="5"/>
        <v>0.49341883226459671</v>
      </c>
      <c r="M47" s="26">
        <f>M45/M20</f>
        <v>0.50659480924691536</v>
      </c>
      <c r="N47" s="26">
        <f t="shared" si="5"/>
        <v>0.50565049614112456</v>
      </c>
      <c r="O47" s="26">
        <f>O45/O20</f>
        <v>0.50383658844190893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rintOptions horizontalCentered="1"/>
  <pageMargins left="0.5" right="0" top="0.98425196850393704" bottom="0.98425196850393704" header="0.98425196850393704" footer="0.9842519685039370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zoomScale="72" zoomScaleNormal="72" workbookViewId="0">
      <selection activeCell="A24" sqref="A24"/>
    </sheetView>
  </sheetViews>
  <sheetFormatPr defaultRowHeight="12.75" x14ac:dyDescent="0.2"/>
  <cols>
    <col min="1" max="1" width="26.42578125" customWidth="1"/>
    <col min="2" max="2" width="1.7109375" customWidth="1"/>
    <col min="3" max="4" width="7.7109375" bestFit="1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60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56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22">
        <v>157</v>
      </c>
      <c r="D7" s="122">
        <v>162</v>
      </c>
      <c r="E7" s="122">
        <v>161</v>
      </c>
      <c r="F7" s="121">
        <v>142</v>
      </c>
      <c r="G7" s="121">
        <v>148</v>
      </c>
      <c r="H7" s="121">
        <v>127</v>
      </c>
      <c r="I7" s="121">
        <v>123</v>
      </c>
      <c r="J7" s="121">
        <v>119</v>
      </c>
      <c r="K7" s="121">
        <v>119</v>
      </c>
      <c r="L7" s="121">
        <v>112</v>
      </c>
      <c r="M7" s="119">
        <v>128</v>
      </c>
      <c r="N7" s="121">
        <v>130</v>
      </c>
      <c r="O7" s="86">
        <f>(C7+D7+E7+F7+G7+H7+I7+J7+K7+L7+M7+N7)/12</f>
        <v>135.66666666666666</v>
      </c>
      <c r="P7" s="87"/>
      <c r="R7" s="108"/>
      <c r="S7" s="68"/>
      <c r="T7" s="86"/>
    </row>
    <row r="8" spans="1:20" ht="15" x14ac:dyDescent="0.25">
      <c r="A8" s="79" t="s">
        <v>16</v>
      </c>
      <c r="B8" s="80"/>
      <c r="C8" s="122">
        <v>451</v>
      </c>
      <c r="D8" s="122">
        <v>435</v>
      </c>
      <c r="E8" s="122">
        <v>451</v>
      </c>
      <c r="F8" s="121">
        <v>444</v>
      </c>
      <c r="G8" s="121">
        <v>432</v>
      </c>
      <c r="H8" s="121">
        <v>577</v>
      </c>
      <c r="I8" s="121">
        <v>640</v>
      </c>
      <c r="J8" s="121">
        <v>601</v>
      </c>
      <c r="K8" s="121">
        <v>458</v>
      </c>
      <c r="L8" s="121">
        <v>375</v>
      </c>
      <c r="M8" s="119">
        <v>341</v>
      </c>
      <c r="N8" s="121">
        <v>347</v>
      </c>
      <c r="O8" s="86">
        <f t="shared" ref="O8:O17" si="0">(C8+D8+E8+F8+G8+H8+I8+J8+K8+L8+M8+N8)/12</f>
        <v>462.66666666666669</v>
      </c>
      <c r="P8" s="87"/>
      <c r="R8" s="108"/>
      <c r="S8" s="68"/>
      <c r="T8" s="86"/>
    </row>
    <row r="9" spans="1:20" ht="15" x14ac:dyDescent="0.25">
      <c r="A9" s="79" t="s">
        <v>17</v>
      </c>
      <c r="B9" s="80"/>
      <c r="C9" s="122">
        <v>587</v>
      </c>
      <c r="D9" s="122">
        <v>589</v>
      </c>
      <c r="E9" s="122">
        <v>595</v>
      </c>
      <c r="F9" s="121">
        <v>570</v>
      </c>
      <c r="G9" s="121">
        <v>539</v>
      </c>
      <c r="H9" s="121">
        <v>555</v>
      </c>
      <c r="I9" s="121">
        <v>538</v>
      </c>
      <c r="J9" s="121">
        <v>523</v>
      </c>
      <c r="K9" s="121">
        <v>466</v>
      </c>
      <c r="L9" s="121">
        <v>474</v>
      </c>
      <c r="M9" s="119">
        <v>509</v>
      </c>
      <c r="N9" s="121">
        <v>503</v>
      </c>
      <c r="O9" s="86">
        <f t="shared" si="0"/>
        <v>537.33333333333337</v>
      </c>
      <c r="P9" s="87"/>
      <c r="R9" s="108"/>
      <c r="S9" s="68"/>
      <c r="T9" s="86"/>
    </row>
    <row r="10" spans="1:20" ht="15" x14ac:dyDescent="0.25">
      <c r="A10" s="79" t="s">
        <v>18</v>
      </c>
      <c r="B10" s="80"/>
      <c r="C10" s="122">
        <v>1455</v>
      </c>
      <c r="D10" s="122">
        <v>1460</v>
      </c>
      <c r="E10" s="122">
        <v>1448</v>
      </c>
      <c r="F10" s="121">
        <v>1340</v>
      </c>
      <c r="G10" s="121">
        <v>1291</v>
      </c>
      <c r="H10" s="121">
        <v>1299</v>
      </c>
      <c r="I10" s="121">
        <v>1308</v>
      </c>
      <c r="J10" s="121">
        <v>1247</v>
      </c>
      <c r="K10" s="121">
        <v>1200</v>
      </c>
      <c r="L10" s="121">
        <v>1188</v>
      </c>
      <c r="M10" s="119">
        <v>1309</v>
      </c>
      <c r="N10" s="121">
        <v>1283</v>
      </c>
      <c r="O10" s="86">
        <f t="shared" si="0"/>
        <v>1319</v>
      </c>
      <c r="P10" s="87"/>
      <c r="R10" s="108"/>
      <c r="S10" s="68"/>
      <c r="T10" s="86"/>
    </row>
    <row r="11" spans="1:20" ht="15" x14ac:dyDescent="0.25">
      <c r="A11" s="88" t="s">
        <v>19</v>
      </c>
      <c r="B11" s="80"/>
      <c r="C11" s="122">
        <v>1937</v>
      </c>
      <c r="D11" s="122">
        <v>1936</v>
      </c>
      <c r="E11" s="122">
        <v>1848</v>
      </c>
      <c r="F11" s="121">
        <v>1515</v>
      </c>
      <c r="G11" s="121">
        <v>1261</v>
      </c>
      <c r="H11" s="121">
        <v>1286</v>
      </c>
      <c r="I11" s="121">
        <v>1267</v>
      </c>
      <c r="J11" s="121">
        <v>1235</v>
      </c>
      <c r="K11" s="121">
        <v>1161</v>
      </c>
      <c r="L11" s="121">
        <v>1138</v>
      </c>
      <c r="M11" s="119">
        <v>1678</v>
      </c>
      <c r="N11" s="121">
        <v>1857</v>
      </c>
      <c r="O11" s="86">
        <f t="shared" si="0"/>
        <v>1509.9166666666667</v>
      </c>
      <c r="P11" s="87"/>
      <c r="R11" s="108"/>
      <c r="S11" s="68"/>
      <c r="T11" s="86"/>
    </row>
    <row r="12" spans="1:20" ht="15" x14ac:dyDescent="0.25">
      <c r="A12" s="89" t="s">
        <v>20</v>
      </c>
      <c r="B12" s="80"/>
      <c r="C12" s="122">
        <v>23</v>
      </c>
      <c r="D12" s="122">
        <v>22</v>
      </c>
      <c r="E12" s="122">
        <v>22</v>
      </c>
      <c r="F12" s="121">
        <v>21</v>
      </c>
      <c r="G12" s="121">
        <v>15</v>
      </c>
      <c r="H12" s="121">
        <v>17</v>
      </c>
      <c r="I12" s="121">
        <v>17</v>
      </c>
      <c r="J12" s="121">
        <v>17</v>
      </c>
      <c r="K12" s="121">
        <v>21</v>
      </c>
      <c r="L12" s="121">
        <v>21</v>
      </c>
      <c r="M12" s="119">
        <v>24</v>
      </c>
      <c r="N12" s="121">
        <v>22</v>
      </c>
      <c r="O12" s="86">
        <f t="shared" si="0"/>
        <v>20.166666666666668</v>
      </c>
      <c r="P12" s="87"/>
      <c r="R12" s="108"/>
      <c r="S12" s="68"/>
      <c r="T12" s="86"/>
    </row>
    <row r="13" spans="1:20" ht="15" x14ac:dyDescent="0.25">
      <c r="A13" s="79" t="s">
        <v>21</v>
      </c>
      <c r="B13" s="80"/>
      <c r="C13" s="122">
        <v>1222</v>
      </c>
      <c r="D13" s="122">
        <v>1216</v>
      </c>
      <c r="E13" s="122">
        <v>1171</v>
      </c>
      <c r="F13" s="121">
        <v>1090</v>
      </c>
      <c r="G13" s="121">
        <v>1039</v>
      </c>
      <c r="H13" s="121">
        <v>1011</v>
      </c>
      <c r="I13" s="121">
        <v>955</v>
      </c>
      <c r="J13" s="121">
        <v>920</v>
      </c>
      <c r="K13" s="121">
        <v>895</v>
      </c>
      <c r="L13" s="121">
        <v>866</v>
      </c>
      <c r="M13" s="119">
        <v>852</v>
      </c>
      <c r="N13" s="121">
        <v>857</v>
      </c>
      <c r="O13" s="86">
        <f t="shared" si="0"/>
        <v>1007.8333333333334</v>
      </c>
      <c r="P13" s="87"/>
      <c r="R13" s="108"/>
      <c r="S13" s="68"/>
      <c r="T13" s="86"/>
    </row>
    <row r="14" spans="1:20" ht="15" x14ac:dyDescent="0.25">
      <c r="A14" s="79" t="s">
        <v>23</v>
      </c>
      <c r="B14" s="80"/>
      <c r="C14" s="122">
        <v>462</v>
      </c>
      <c r="D14" s="122">
        <v>465</v>
      </c>
      <c r="E14" s="122">
        <v>449</v>
      </c>
      <c r="F14" s="121">
        <v>386</v>
      </c>
      <c r="G14" s="121">
        <v>330</v>
      </c>
      <c r="H14" s="121">
        <v>308</v>
      </c>
      <c r="I14" s="121">
        <v>295</v>
      </c>
      <c r="J14" s="121">
        <v>296</v>
      </c>
      <c r="K14" s="121">
        <v>275</v>
      </c>
      <c r="L14" s="121">
        <v>274</v>
      </c>
      <c r="M14" s="119">
        <v>354</v>
      </c>
      <c r="N14" s="121">
        <v>370</v>
      </c>
      <c r="O14" s="86">
        <f t="shared" si="0"/>
        <v>355.33333333333331</v>
      </c>
      <c r="P14" s="87"/>
      <c r="R14" s="108"/>
      <c r="S14" s="68"/>
      <c r="T14" s="86"/>
    </row>
    <row r="15" spans="1:20" ht="15" x14ac:dyDescent="0.25">
      <c r="A15" s="79" t="s">
        <v>22</v>
      </c>
      <c r="B15" s="80"/>
      <c r="C15" s="122">
        <v>2458</v>
      </c>
      <c r="D15" s="122">
        <v>2487</v>
      </c>
      <c r="E15" s="122">
        <v>2300</v>
      </c>
      <c r="F15" s="121">
        <v>1965</v>
      </c>
      <c r="G15" s="121">
        <v>1734</v>
      </c>
      <c r="H15" s="121">
        <v>1671</v>
      </c>
      <c r="I15" s="121">
        <v>1646</v>
      </c>
      <c r="J15" s="121">
        <v>1600</v>
      </c>
      <c r="K15" s="121">
        <v>1583</v>
      </c>
      <c r="L15" s="121">
        <v>1625</v>
      </c>
      <c r="M15" s="119">
        <v>2148</v>
      </c>
      <c r="N15" s="121">
        <v>2272</v>
      </c>
      <c r="O15" s="86">
        <f t="shared" si="0"/>
        <v>1957.4166666666667</v>
      </c>
      <c r="P15" s="87"/>
      <c r="R15" s="108"/>
      <c r="S15" s="68"/>
      <c r="T15" s="86"/>
    </row>
    <row r="16" spans="1:20" ht="15" x14ac:dyDescent="0.25">
      <c r="A16" s="79" t="s">
        <v>24</v>
      </c>
      <c r="B16" s="80"/>
      <c r="C16" s="122">
        <v>4</v>
      </c>
      <c r="D16" s="122">
        <v>4</v>
      </c>
      <c r="E16" s="122">
        <v>3</v>
      </c>
      <c r="F16" s="121">
        <v>3</v>
      </c>
      <c r="G16" s="121">
        <v>3</v>
      </c>
      <c r="H16" s="121">
        <v>4</v>
      </c>
      <c r="I16" s="121">
        <v>4</v>
      </c>
      <c r="J16" s="121">
        <v>4</v>
      </c>
      <c r="K16" s="121">
        <v>4</v>
      </c>
      <c r="L16" s="121">
        <v>4</v>
      </c>
      <c r="M16" s="119">
        <v>4</v>
      </c>
      <c r="N16" s="121">
        <v>4</v>
      </c>
      <c r="O16" s="86">
        <f t="shared" si="0"/>
        <v>3.75</v>
      </c>
      <c r="P16" s="87"/>
      <c r="R16" s="108"/>
      <c r="S16" s="68"/>
      <c r="T16" s="86"/>
    </row>
    <row r="17" spans="1:20" ht="15" x14ac:dyDescent="0.25">
      <c r="A17" s="88" t="s">
        <v>25</v>
      </c>
      <c r="B17" s="80"/>
      <c r="C17" s="122">
        <v>1087</v>
      </c>
      <c r="D17" s="122">
        <v>1089</v>
      </c>
      <c r="E17" s="122">
        <v>1042</v>
      </c>
      <c r="F17" s="121">
        <v>992</v>
      </c>
      <c r="G17" s="121">
        <v>1016</v>
      </c>
      <c r="H17" s="121">
        <v>1180</v>
      </c>
      <c r="I17" s="121">
        <v>1255</v>
      </c>
      <c r="J17" s="121">
        <v>1222</v>
      </c>
      <c r="K17" s="121">
        <v>1174</v>
      </c>
      <c r="L17" s="121">
        <v>1061</v>
      </c>
      <c r="M17" s="119">
        <v>1023</v>
      </c>
      <c r="N17" s="121">
        <v>949</v>
      </c>
      <c r="O17" s="86">
        <f t="shared" si="0"/>
        <v>1090.8333333333333</v>
      </c>
      <c r="P17" s="87"/>
      <c r="R17" s="108"/>
      <c r="S17" s="68"/>
      <c r="T17" s="86"/>
    </row>
    <row r="18" spans="1:20" ht="15.75" thickBot="1" x14ac:dyDescent="0.3">
      <c r="A18" s="90"/>
      <c r="B18" s="9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L20" si="1">SUM(C7:C19)</f>
        <v>9843</v>
      </c>
      <c r="D20" s="20">
        <f t="shared" si="1"/>
        <v>9865</v>
      </c>
      <c r="E20" s="20">
        <f t="shared" si="1"/>
        <v>9490</v>
      </c>
      <c r="F20" s="20">
        <f t="shared" si="1"/>
        <v>8468</v>
      </c>
      <c r="G20" s="20">
        <f t="shared" si="1"/>
        <v>7808</v>
      </c>
      <c r="H20" s="20">
        <f t="shared" si="1"/>
        <v>8035</v>
      </c>
      <c r="I20" s="20">
        <f t="shared" si="1"/>
        <v>8048</v>
      </c>
      <c r="J20" s="20">
        <f t="shared" si="1"/>
        <v>7784</v>
      </c>
      <c r="K20" s="20">
        <f t="shared" si="1"/>
        <v>7356</v>
      </c>
      <c r="L20" s="20">
        <f t="shared" si="1"/>
        <v>7138</v>
      </c>
      <c r="M20" s="20">
        <f>SUM(M7:M17)</f>
        <v>8370</v>
      </c>
      <c r="N20" s="20">
        <f>SUM(N7:N19)</f>
        <v>8594</v>
      </c>
      <c r="O20" s="86">
        <f>(C20+D20+E20+F20+G20+H20+I20+J20+K20+L20+M20+N20)/12</f>
        <v>8399.9166666666661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62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123" t="s">
        <v>59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9" t="s">
        <v>15</v>
      </c>
      <c r="B32" s="80"/>
      <c r="C32" s="122">
        <v>38</v>
      </c>
      <c r="D32" s="122">
        <v>42</v>
      </c>
      <c r="E32" s="122">
        <v>44</v>
      </c>
      <c r="F32" s="121">
        <v>40</v>
      </c>
      <c r="G32" s="121">
        <v>42</v>
      </c>
      <c r="H32" s="121">
        <v>32</v>
      </c>
      <c r="I32" s="121">
        <v>30</v>
      </c>
      <c r="J32" s="121">
        <v>30</v>
      </c>
      <c r="K32" s="121">
        <v>30</v>
      </c>
      <c r="L32" s="121">
        <v>28</v>
      </c>
      <c r="M32" s="119">
        <v>29</v>
      </c>
      <c r="N32" s="121">
        <v>31</v>
      </c>
      <c r="O32" s="86">
        <f>SUM(C32:N32)/12</f>
        <v>34.666666666666664</v>
      </c>
      <c r="P32" s="94"/>
      <c r="R32" s="108"/>
      <c r="S32" s="68"/>
      <c r="T32" s="68"/>
    </row>
    <row r="33" spans="1:20" ht="15" x14ac:dyDescent="0.25">
      <c r="A33" s="79" t="s">
        <v>16</v>
      </c>
      <c r="B33" s="80"/>
      <c r="C33" s="122">
        <v>287</v>
      </c>
      <c r="D33" s="122">
        <v>285</v>
      </c>
      <c r="E33" s="122">
        <v>296</v>
      </c>
      <c r="F33" s="121">
        <v>288</v>
      </c>
      <c r="G33" s="121">
        <v>275</v>
      </c>
      <c r="H33" s="121">
        <v>400</v>
      </c>
      <c r="I33" s="121">
        <v>437</v>
      </c>
      <c r="J33" s="121">
        <v>404</v>
      </c>
      <c r="K33" s="121">
        <v>292</v>
      </c>
      <c r="L33" s="121">
        <v>222</v>
      </c>
      <c r="M33" s="119">
        <v>202</v>
      </c>
      <c r="N33" s="121">
        <v>206</v>
      </c>
      <c r="O33" s="86">
        <f t="shared" ref="O33:O42" si="2">SUM(C33:N33)/12</f>
        <v>299.5</v>
      </c>
      <c r="P33" s="107">
        <f t="shared" ref="P33:P40" si="3">(D33+E33+F33+G33+H33+I33+J33+K33+L33+M33+N33+O33)/6</f>
        <v>601.08333333333337</v>
      </c>
      <c r="R33" s="108"/>
      <c r="S33" s="68"/>
      <c r="T33" s="37"/>
    </row>
    <row r="34" spans="1:20" ht="15" x14ac:dyDescent="0.25">
      <c r="A34" s="79" t="s">
        <v>17</v>
      </c>
      <c r="B34" s="80"/>
      <c r="C34" s="122">
        <v>298</v>
      </c>
      <c r="D34" s="122">
        <v>300</v>
      </c>
      <c r="E34" s="122">
        <v>310</v>
      </c>
      <c r="F34" s="121">
        <v>281</v>
      </c>
      <c r="G34" s="121">
        <v>272</v>
      </c>
      <c r="H34" s="121">
        <v>276</v>
      </c>
      <c r="I34" s="121">
        <v>273</v>
      </c>
      <c r="J34" s="121">
        <v>271</v>
      </c>
      <c r="K34" s="121">
        <v>235</v>
      </c>
      <c r="L34" s="121">
        <v>234</v>
      </c>
      <c r="M34" s="119">
        <v>258</v>
      </c>
      <c r="N34" s="121">
        <v>249</v>
      </c>
      <c r="O34" s="86">
        <f t="shared" si="2"/>
        <v>271.41666666666669</v>
      </c>
      <c r="P34" s="107">
        <f t="shared" si="3"/>
        <v>538.40277777777771</v>
      </c>
      <c r="R34" s="108"/>
      <c r="S34" s="68"/>
      <c r="T34" s="37"/>
    </row>
    <row r="35" spans="1:20" ht="15" x14ac:dyDescent="0.25">
      <c r="A35" s="79" t="s">
        <v>18</v>
      </c>
      <c r="B35" s="80"/>
      <c r="C35" s="122">
        <v>1074</v>
      </c>
      <c r="D35" s="122">
        <v>1076</v>
      </c>
      <c r="E35" s="122">
        <v>1067</v>
      </c>
      <c r="F35" s="121">
        <v>985</v>
      </c>
      <c r="G35" s="121">
        <v>955</v>
      </c>
      <c r="H35" s="121">
        <v>952</v>
      </c>
      <c r="I35" s="121">
        <v>978</v>
      </c>
      <c r="J35" s="121">
        <v>916</v>
      </c>
      <c r="K35" s="121">
        <v>866</v>
      </c>
      <c r="L35" s="121">
        <v>858</v>
      </c>
      <c r="M35" s="119">
        <v>952</v>
      </c>
      <c r="N35" s="121">
        <v>944</v>
      </c>
      <c r="O35" s="86">
        <f t="shared" si="2"/>
        <v>968.58333333333337</v>
      </c>
      <c r="P35" s="107">
        <f t="shared" si="3"/>
        <v>1919.5972222222224</v>
      </c>
      <c r="R35" s="108"/>
      <c r="S35" s="68"/>
      <c r="T35" s="37"/>
    </row>
    <row r="36" spans="1:20" ht="15" x14ac:dyDescent="0.25">
      <c r="A36" s="88" t="s">
        <v>19</v>
      </c>
      <c r="B36" s="80"/>
      <c r="C36" s="122">
        <v>1232</v>
      </c>
      <c r="D36" s="122">
        <v>1224</v>
      </c>
      <c r="E36" s="122">
        <v>1194</v>
      </c>
      <c r="F36" s="121">
        <v>1028</v>
      </c>
      <c r="G36" s="121">
        <v>903</v>
      </c>
      <c r="H36" s="121">
        <v>961</v>
      </c>
      <c r="I36" s="121">
        <v>953</v>
      </c>
      <c r="J36" s="121">
        <v>935</v>
      </c>
      <c r="K36" s="121">
        <v>859</v>
      </c>
      <c r="L36" s="121">
        <v>827</v>
      </c>
      <c r="M36" s="119">
        <v>1123</v>
      </c>
      <c r="N36" s="121">
        <v>1186</v>
      </c>
      <c r="O36" s="86">
        <f t="shared" si="2"/>
        <v>1035.4166666666667</v>
      </c>
      <c r="P36" s="107">
        <f t="shared" si="3"/>
        <v>2038.0694444444443</v>
      </c>
      <c r="R36" s="108"/>
      <c r="S36" s="68"/>
      <c r="T36" s="37"/>
    </row>
    <row r="37" spans="1:20" ht="15" x14ac:dyDescent="0.25">
      <c r="A37" s="89" t="s">
        <v>20</v>
      </c>
      <c r="B37" s="80"/>
      <c r="C37" s="122">
        <v>1</v>
      </c>
      <c r="D37" s="122">
        <v>1</v>
      </c>
      <c r="E37" s="122">
        <v>1</v>
      </c>
      <c r="F37" s="121">
        <v>1</v>
      </c>
      <c r="G37" s="121">
        <v>1</v>
      </c>
      <c r="H37" s="121">
        <v>1</v>
      </c>
      <c r="I37" s="121">
        <v>1</v>
      </c>
      <c r="J37" s="121">
        <v>1</v>
      </c>
      <c r="K37" s="121">
        <v>1</v>
      </c>
      <c r="L37" s="121">
        <v>1</v>
      </c>
      <c r="M37" s="119">
        <v>1</v>
      </c>
      <c r="N37" s="121">
        <v>1</v>
      </c>
      <c r="O37" s="86">
        <f t="shared" si="2"/>
        <v>1</v>
      </c>
      <c r="P37" s="107">
        <f t="shared" si="3"/>
        <v>2</v>
      </c>
      <c r="R37" s="108"/>
      <c r="S37" s="68"/>
      <c r="T37" s="37"/>
    </row>
    <row r="38" spans="1:20" ht="15" x14ac:dyDescent="0.25">
      <c r="A38" s="79" t="s">
        <v>21</v>
      </c>
      <c r="B38" s="80"/>
      <c r="C38" s="122">
        <v>69</v>
      </c>
      <c r="D38" s="122">
        <v>66</v>
      </c>
      <c r="E38" s="122">
        <v>65</v>
      </c>
      <c r="F38" s="121">
        <v>59</v>
      </c>
      <c r="G38" s="121">
        <v>54</v>
      </c>
      <c r="H38" s="121">
        <v>51</v>
      </c>
      <c r="I38" s="121">
        <v>46</v>
      </c>
      <c r="J38" s="121">
        <v>45</v>
      </c>
      <c r="K38" s="121">
        <v>48</v>
      </c>
      <c r="L38" s="121">
        <v>44</v>
      </c>
      <c r="M38" s="119">
        <v>47</v>
      </c>
      <c r="N38" s="121">
        <v>47</v>
      </c>
      <c r="O38" s="86">
        <f t="shared" si="2"/>
        <v>53.416666666666664</v>
      </c>
      <c r="P38" s="107">
        <f t="shared" si="3"/>
        <v>104.2361111111111</v>
      </c>
      <c r="R38" s="108"/>
      <c r="S38" s="68"/>
      <c r="T38" s="37"/>
    </row>
    <row r="39" spans="1:20" ht="15" x14ac:dyDescent="0.25">
      <c r="A39" s="79" t="s">
        <v>23</v>
      </c>
      <c r="B39" s="80"/>
      <c r="C39" s="122">
        <v>31</v>
      </c>
      <c r="D39" s="122">
        <v>33</v>
      </c>
      <c r="E39" s="122">
        <v>33</v>
      </c>
      <c r="F39" s="121">
        <v>29</v>
      </c>
      <c r="G39" s="121">
        <v>27</v>
      </c>
      <c r="H39" s="121">
        <v>34</v>
      </c>
      <c r="I39" s="121">
        <v>35</v>
      </c>
      <c r="J39" s="121">
        <v>33</v>
      </c>
      <c r="K39" s="121">
        <v>24</v>
      </c>
      <c r="L39" s="121">
        <v>24</v>
      </c>
      <c r="M39" s="119">
        <v>25</v>
      </c>
      <c r="N39" s="121">
        <v>24</v>
      </c>
      <c r="O39" s="86">
        <f t="shared" si="2"/>
        <v>29.333333333333332</v>
      </c>
      <c r="P39" s="107">
        <f t="shared" si="3"/>
        <v>58.388888888888886</v>
      </c>
      <c r="R39" s="108"/>
      <c r="S39" s="68"/>
      <c r="T39" s="37"/>
    </row>
    <row r="40" spans="1:20" ht="15" x14ac:dyDescent="0.25">
      <c r="A40" s="79" t="s">
        <v>22</v>
      </c>
      <c r="B40" s="80"/>
      <c r="C40" s="122">
        <v>1174</v>
      </c>
      <c r="D40" s="122">
        <v>1162</v>
      </c>
      <c r="E40" s="122">
        <v>1081</v>
      </c>
      <c r="F40" s="121">
        <v>871</v>
      </c>
      <c r="G40" s="121">
        <v>717</v>
      </c>
      <c r="H40" s="121">
        <v>716</v>
      </c>
      <c r="I40" s="121">
        <v>709</v>
      </c>
      <c r="J40" s="121">
        <v>673</v>
      </c>
      <c r="K40" s="121">
        <v>660</v>
      </c>
      <c r="L40" s="121">
        <v>695</v>
      </c>
      <c r="M40" s="119">
        <v>1028</v>
      </c>
      <c r="N40" s="121">
        <v>1075</v>
      </c>
      <c r="O40" s="86">
        <f t="shared" si="2"/>
        <v>880.08333333333337</v>
      </c>
      <c r="P40" s="107">
        <f t="shared" si="3"/>
        <v>1711.1805555555557</v>
      </c>
      <c r="R40" s="108"/>
      <c r="S40" s="68"/>
      <c r="T40" s="37"/>
    </row>
    <row r="41" spans="1:20" ht="15" x14ac:dyDescent="0.25">
      <c r="A41" s="88" t="s">
        <v>24</v>
      </c>
      <c r="B41" s="80"/>
      <c r="C41" s="122">
        <v>0</v>
      </c>
      <c r="D41" s="122">
        <v>0</v>
      </c>
      <c r="E41" s="122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19">
        <v>0</v>
      </c>
      <c r="N41" s="121">
        <v>0</v>
      </c>
      <c r="O41" s="86">
        <f t="shared" si="2"/>
        <v>0</v>
      </c>
      <c r="P41" s="107">
        <f>(D41+E41+F41+G41+H42+I41+J41+K41+L41+M41+N41+O41)/6</f>
        <v>114.66666666666667</v>
      </c>
      <c r="R41" s="108"/>
      <c r="S41" s="68"/>
      <c r="T41" s="37"/>
    </row>
    <row r="42" spans="1:20" ht="15" x14ac:dyDescent="0.25">
      <c r="A42" s="88" t="s">
        <v>25</v>
      </c>
      <c r="B42" s="80"/>
      <c r="C42" s="122">
        <v>575</v>
      </c>
      <c r="D42" s="122">
        <v>564</v>
      </c>
      <c r="E42" s="122">
        <v>527</v>
      </c>
      <c r="F42" s="121">
        <v>507</v>
      </c>
      <c r="G42" s="121">
        <v>545</v>
      </c>
      <c r="H42" s="121">
        <v>688</v>
      </c>
      <c r="I42" s="121">
        <v>735</v>
      </c>
      <c r="J42" s="121">
        <v>721</v>
      </c>
      <c r="K42" s="121">
        <v>679</v>
      </c>
      <c r="L42" s="121">
        <v>589</v>
      </c>
      <c r="M42" s="119">
        <v>548</v>
      </c>
      <c r="N42" s="121">
        <v>503</v>
      </c>
      <c r="O42" s="86">
        <f t="shared" si="2"/>
        <v>598.41666666666663</v>
      </c>
      <c r="P42" s="107" t="e">
        <f>(D42+E42+F42+G42+#REF!+I42+J42+K42+L42+M42+N42+O42)/6</f>
        <v>#REF!</v>
      </c>
      <c r="R42" s="108"/>
      <c r="S42" s="68"/>
      <c r="T42" s="37"/>
    </row>
    <row r="43" spans="1:20" ht="15.75" thickBot="1" x14ac:dyDescent="0.3">
      <c r="A43" s="90"/>
      <c r="B43" s="91"/>
      <c r="C43" s="64"/>
      <c r="D43" s="64"/>
      <c r="E43" s="64"/>
      <c r="F43" s="64"/>
      <c r="G43" s="64"/>
      <c r="H43" s="64"/>
      <c r="I43" s="64"/>
      <c r="J43" s="64"/>
      <c r="K43" s="64"/>
      <c r="L43" s="120"/>
      <c r="M43" s="64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4779</v>
      </c>
      <c r="D45" s="20">
        <f t="shared" ref="D45:N45" si="4">SUM(D32:D44)</f>
        <v>4753</v>
      </c>
      <c r="E45" s="20">
        <f t="shared" si="4"/>
        <v>4618</v>
      </c>
      <c r="F45" s="20">
        <f t="shared" si="4"/>
        <v>4089</v>
      </c>
      <c r="G45" s="20">
        <f t="shared" si="4"/>
        <v>3791</v>
      </c>
      <c r="H45" s="20">
        <f t="shared" si="4"/>
        <v>4111</v>
      </c>
      <c r="I45" s="20">
        <f t="shared" si="4"/>
        <v>4197</v>
      </c>
      <c r="J45" s="20">
        <f t="shared" si="4"/>
        <v>4029</v>
      </c>
      <c r="K45" s="20">
        <f t="shared" si="4"/>
        <v>3694</v>
      </c>
      <c r="L45" s="20">
        <f t="shared" si="4"/>
        <v>3522</v>
      </c>
      <c r="M45" s="20">
        <f t="shared" si="4"/>
        <v>4213</v>
      </c>
      <c r="N45" s="20">
        <f t="shared" si="4"/>
        <v>4266</v>
      </c>
      <c r="O45" s="86">
        <f>SUM(C45:N45)/12</f>
        <v>4171.833333333333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N47" si="5">C45/C20</f>
        <v>0.48552270649192319</v>
      </c>
      <c r="D47" s="26">
        <f t="shared" si="5"/>
        <v>0.48180435884439937</v>
      </c>
      <c r="E47" s="26">
        <f t="shared" si="5"/>
        <v>0.48661749209694416</v>
      </c>
      <c r="F47" s="26">
        <f t="shared" si="5"/>
        <v>0.48287671232876711</v>
      </c>
      <c r="G47" s="26">
        <f t="shared" si="5"/>
        <v>0.48552766393442626</v>
      </c>
      <c r="H47" s="26">
        <f t="shared" si="5"/>
        <v>0.51163658991910388</v>
      </c>
      <c r="I47" s="26">
        <f t="shared" si="5"/>
        <v>0.52149602385685889</v>
      </c>
      <c r="J47" s="26">
        <f t="shared" si="5"/>
        <v>0.51760020554984587</v>
      </c>
      <c r="K47" s="26">
        <f t="shared" si="5"/>
        <v>0.50217509516041325</v>
      </c>
      <c r="L47" s="26">
        <f t="shared" si="5"/>
        <v>0.4934155225553376</v>
      </c>
      <c r="M47" s="26">
        <f>M45/M20</f>
        <v>0.50334528076463558</v>
      </c>
      <c r="N47" s="26">
        <f t="shared" si="5"/>
        <v>0.4963928322085176</v>
      </c>
      <c r="O47" s="26">
        <f>O45/O20</f>
        <v>0.49665175249754462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rintOptions horizontalCentered="1"/>
  <pageMargins left="0.5" right="0" top="0.98425196850393704" bottom="0.98425196850393704" header="0.98425196850393704" footer="0.98425196850393704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zoomScale="120" zoomScaleNormal="120" workbookViewId="0">
      <selection activeCell="S21" sqref="S21"/>
    </sheetView>
  </sheetViews>
  <sheetFormatPr defaultRowHeight="12.75" x14ac:dyDescent="0.2"/>
  <cols>
    <col min="1" max="1" width="26.42578125" customWidth="1"/>
    <col min="2" max="2" width="1.7109375" customWidth="1"/>
    <col min="3" max="4" width="7.7109375" bestFit="1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56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19">
        <v>173</v>
      </c>
      <c r="D7" s="119">
        <v>159</v>
      </c>
      <c r="E7" s="119">
        <v>156</v>
      </c>
      <c r="F7" s="119">
        <v>145</v>
      </c>
      <c r="G7" s="119">
        <v>144</v>
      </c>
      <c r="H7" s="119">
        <v>131</v>
      </c>
      <c r="I7" s="119">
        <v>125</v>
      </c>
      <c r="J7" s="119">
        <v>127</v>
      </c>
      <c r="K7" s="119">
        <v>133</v>
      </c>
      <c r="L7" s="119">
        <v>140</v>
      </c>
      <c r="M7" s="119">
        <v>158</v>
      </c>
      <c r="N7" s="119">
        <v>152</v>
      </c>
      <c r="O7" s="86">
        <f>(C7+D7+E7+F7+G7+H7+I7+J7+K7+L7+M7+N7)/12</f>
        <v>145.25</v>
      </c>
      <c r="P7" s="87"/>
      <c r="R7" s="108"/>
      <c r="S7" s="68"/>
      <c r="T7" s="86"/>
    </row>
    <row r="8" spans="1:20" ht="15" x14ac:dyDescent="0.25">
      <c r="A8" s="79" t="s">
        <v>16</v>
      </c>
      <c r="B8" s="80"/>
      <c r="C8" s="119">
        <v>397</v>
      </c>
      <c r="D8" s="119">
        <v>407</v>
      </c>
      <c r="E8" s="119">
        <v>408</v>
      </c>
      <c r="F8" s="119">
        <v>404</v>
      </c>
      <c r="G8" s="119">
        <v>400</v>
      </c>
      <c r="H8" s="119">
        <v>571</v>
      </c>
      <c r="I8" s="119">
        <v>660</v>
      </c>
      <c r="J8" s="119">
        <v>625</v>
      </c>
      <c r="K8" s="119">
        <v>473</v>
      </c>
      <c r="L8" s="119">
        <v>382</v>
      </c>
      <c r="M8" s="119">
        <v>402</v>
      </c>
      <c r="N8" s="119">
        <v>430</v>
      </c>
      <c r="O8" s="86">
        <f t="shared" ref="O8:O17" si="0">(C8+D8+E8+F8+G8+H8+I8+J8+K8+L8+M8+N8)/12</f>
        <v>463.25</v>
      </c>
      <c r="P8" s="87"/>
      <c r="R8" s="108"/>
      <c r="S8" s="68"/>
      <c r="T8" s="86"/>
    </row>
    <row r="9" spans="1:20" ht="15" x14ac:dyDescent="0.25">
      <c r="A9" s="79" t="s">
        <v>17</v>
      </c>
      <c r="B9" s="80"/>
      <c r="C9" s="119">
        <v>684</v>
      </c>
      <c r="D9" s="119">
        <v>686</v>
      </c>
      <c r="E9" s="119">
        <v>675</v>
      </c>
      <c r="F9" s="119">
        <v>623</v>
      </c>
      <c r="G9" s="119">
        <v>602</v>
      </c>
      <c r="H9" s="119">
        <v>596</v>
      </c>
      <c r="I9" s="119">
        <v>625</v>
      </c>
      <c r="J9" s="119">
        <v>602</v>
      </c>
      <c r="K9" s="119">
        <v>555</v>
      </c>
      <c r="L9" s="119">
        <v>543</v>
      </c>
      <c r="M9" s="119">
        <v>556</v>
      </c>
      <c r="N9" s="119">
        <v>557</v>
      </c>
      <c r="O9" s="86">
        <f t="shared" si="0"/>
        <v>608.66666666666663</v>
      </c>
      <c r="P9" s="87"/>
      <c r="R9" s="108"/>
      <c r="S9" s="68"/>
      <c r="T9" s="86"/>
    </row>
    <row r="10" spans="1:20" ht="15" x14ac:dyDescent="0.25">
      <c r="A10" s="79" t="s">
        <v>18</v>
      </c>
      <c r="B10" s="80"/>
      <c r="C10" s="119">
        <v>1709</v>
      </c>
      <c r="D10" s="119">
        <v>1704</v>
      </c>
      <c r="E10" s="119">
        <v>1688</v>
      </c>
      <c r="F10" s="119">
        <v>1509</v>
      </c>
      <c r="G10" s="119">
        <v>1446</v>
      </c>
      <c r="H10" s="119">
        <v>1354</v>
      </c>
      <c r="I10" s="119">
        <v>1443</v>
      </c>
      <c r="J10" s="119">
        <v>1375</v>
      </c>
      <c r="K10" s="119">
        <v>1344</v>
      </c>
      <c r="L10" s="119">
        <v>1327</v>
      </c>
      <c r="M10" s="119">
        <v>1444</v>
      </c>
      <c r="N10" s="119">
        <v>1436</v>
      </c>
      <c r="O10" s="86">
        <f t="shared" si="0"/>
        <v>1481.5833333333333</v>
      </c>
      <c r="P10" s="87"/>
      <c r="R10" s="108"/>
      <c r="S10" s="68"/>
      <c r="T10" s="86"/>
    </row>
    <row r="11" spans="1:20" ht="15" x14ac:dyDescent="0.25">
      <c r="A11" s="88" t="s">
        <v>19</v>
      </c>
      <c r="B11" s="80"/>
      <c r="C11" s="119">
        <v>1902</v>
      </c>
      <c r="D11" s="119">
        <v>1897</v>
      </c>
      <c r="E11" s="119">
        <v>1830</v>
      </c>
      <c r="F11" s="119">
        <v>1490</v>
      </c>
      <c r="G11" s="119">
        <v>1324</v>
      </c>
      <c r="H11" s="119">
        <v>1304</v>
      </c>
      <c r="I11" s="119">
        <v>1282</v>
      </c>
      <c r="J11" s="119">
        <v>1237</v>
      </c>
      <c r="K11" s="119">
        <v>1168</v>
      </c>
      <c r="L11" s="119">
        <v>1205</v>
      </c>
      <c r="M11" s="119">
        <v>1711</v>
      </c>
      <c r="N11" s="119">
        <v>1826</v>
      </c>
      <c r="O11" s="86">
        <f t="shared" si="0"/>
        <v>1514.6666666666667</v>
      </c>
      <c r="P11" s="87"/>
      <c r="R11" s="108"/>
      <c r="S11" s="68"/>
      <c r="T11" s="86"/>
    </row>
    <row r="12" spans="1:20" ht="15" x14ac:dyDescent="0.25">
      <c r="A12" s="89" t="s">
        <v>20</v>
      </c>
      <c r="B12" s="80"/>
      <c r="C12" s="119">
        <v>23</v>
      </c>
      <c r="D12" s="119">
        <v>20</v>
      </c>
      <c r="E12" s="119">
        <v>16</v>
      </c>
      <c r="F12" s="119">
        <v>11</v>
      </c>
      <c r="G12" s="119">
        <v>10</v>
      </c>
      <c r="H12" s="119">
        <v>10</v>
      </c>
      <c r="I12" s="119">
        <v>9</v>
      </c>
      <c r="J12" s="119">
        <v>11</v>
      </c>
      <c r="K12" s="119">
        <v>13</v>
      </c>
      <c r="L12" s="119">
        <v>13</v>
      </c>
      <c r="M12" s="119">
        <v>21</v>
      </c>
      <c r="N12" s="119">
        <v>22</v>
      </c>
      <c r="O12" s="86">
        <f t="shared" si="0"/>
        <v>14.916666666666666</v>
      </c>
      <c r="P12" s="87"/>
      <c r="R12" s="108"/>
      <c r="S12" s="68"/>
      <c r="T12" s="86"/>
    </row>
    <row r="13" spans="1:20" ht="15" x14ac:dyDescent="0.25">
      <c r="A13" s="79" t="s">
        <v>21</v>
      </c>
      <c r="B13" s="80"/>
      <c r="C13" s="119">
        <v>1386</v>
      </c>
      <c r="D13" s="119">
        <v>1379</v>
      </c>
      <c r="E13" s="119">
        <v>1338</v>
      </c>
      <c r="F13" s="119">
        <v>1317</v>
      </c>
      <c r="G13" s="119">
        <v>1295</v>
      </c>
      <c r="H13" s="119">
        <v>1259</v>
      </c>
      <c r="I13" s="119">
        <v>1243</v>
      </c>
      <c r="J13" s="119">
        <v>1210</v>
      </c>
      <c r="K13" s="119">
        <v>1202</v>
      </c>
      <c r="L13" s="119">
        <v>1168</v>
      </c>
      <c r="M13" s="119">
        <v>1198</v>
      </c>
      <c r="N13" s="119">
        <v>1178</v>
      </c>
      <c r="O13" s="86">
        <f t="shared" si="0"/>
        <v>1264.4166666666667</v>
      </c>
      <c r="P13" s="87"/>
      <c r="R13" s="108"/>
      <c r="S13" s="68"/>
      <c r="T13" s="86"/>
    </row>
    <row r="14" spans="1:20" ht="15" x14ac:dyDescent="0.25">
      <c r="A14" s="79" t="s">
        <v>23</v>
      </c>
      <c r="B14" s="80"/>
      <c r="C14" s="119">
        <v>452</v>
      </c>
      <c r="D14" s="119">
        <v>450</v>
      </c>
      <c r="E14" s="119">
        <v>434</v>
      </c>
      <c r="F14" s="119">
        <v>409</v>
      </c>
      <c r="G14" s="119">
        <v>379</v>
      </c>
      <c r="H14" s="119">
        <v>371</v>
      </c>
      <c r="I14" s="119">
        <v>370</v>
      </c>
      <c r="J14" s="119">
        <v>356</v>
      </c>
      <c r="K14" s="119">
        <v>342</v>
      </c>
      <c r="L14" s="119">
        <v>342</v>
      </c>
      <c r="M14" s="119">
        <v>439</v>
      </c>
      <c r="N14" s="119">
        <v>456</v>
      </c>
      <c r="O14" s="86">
        <f t="shared" si="0"/>
        <v>400</v>
      </c>
      <c r="P14" s="87"/>
      <c r="R14" s="108"/>
      <c r="S14" s="68"/>
      <c r="T14" s="86"/>
    </row>
    <row r="15" spans="1:20" ht="15" x14ac:dyDescent="0.25">
      <c r="A15" s="79" t="s">
        <v>22</v>
      </c>
      <c r="B15" s="80"/>
      <c r="C15" s="119">
        <v>2240</v>
      </c>
      <c r="D15" s="119">
        <v>2245</v>
      </c>
      <c r="E15" s="119">
        <v>2181</v>
      </c>
      <c r="F15" s="119">
        <v>1848</v>
      </c>
      <c r="G15" s="119">
        <v>1693</v>
      </c>
      <c r="H15" s="119">
        <v>1623</v>
      </c>
      <c r="I15" s="119">
        <v>1692</v>
      </c>
      <c r="J15" s="119">
        <v>1642</v>
      </c>
      <c r="K15" s="119">
        <v>1629</v>
      </c>
      <c r="L15" s="119">
        <v>1693</v>
      </c>
      <c r="M15" s="119">
        <v>2242</v>
      </c>
      <c r="N15" s="119">
        <v>2311</v>
      </c>
      <c r="O15" s="86">
        <f t="shared" si="0"/>
        <v>1919.9166666666667</v>
      </c>
      <c r="P15" s="87"/>
      <c r="R15" s="108"/>
      <c r="S15" s="68"/>
      <c r="T15" s="86"/>
    </row>
    <row r="16" spans="1:20" ht="15" x14ac:dyDescent="0.25">
      <c r="A16" s="79" t="s">
        <v>24</v>
      </c>
      <c r="B16" s="80"/>
      <c r="C16" s="119">
        <v>4</v>
      </c>
      <c r="D16" s="119">
        <v>5</v>
      </c>
      <c r="E16" s="119">
        <v>4</v>
      </c>
      <c r="F16" s="119">
        <v>4</v>
      </c>
      <c r="G16" s="119">
        <v>4</v>
      </c>
      <c r="H16" s="119">
        <v>4</v>
      </c>
      <c r="I16" s="119">
        <v>5</v>
      </c>
      <c r="J16" s="119">
        <v>5</v>
      </c>
      <c r="K16" s="119">
        <v>5</v>
      </c>
      <c r="L16" s="119">
        <v>6</v>
      </c>
      <c r="M16" s="119">
        <v>5</v>
      </c>
      <c r="N16" s="119">
        <v>3</v>
      </c>
      <c r="O16" s="86">
        <f t="shared" si="0"/>
        <v>4.5</v>
      </c>
      <c r="P16" s="87"/>
      <c r="R16" s="108"/>
      <c r="S16" s="68"/>
      <c r="T16" s="86"/>
    </row>
    <row r="17" spans="1:20" ht="15" x14ac:dyDescent="0.25">
      <c r="A17" s="88" t="s">
        <v>25</v>
      </c>
      <c r="B17" s="80"/>
      <c r="C17" s="119">
        <v>1223</v>
      </c>
      <c r="D17" s="119">
        <v>1303</v>
      </c>
      <c r="E17" s="119">
        <v>1384</v>
      </c>
      <c r="F17" s="119">
        <v>1245</v>
      </c>
      <c r="G17" s="119">
        <v>1217</v>
      </c>
      <c r="H17" s="119">
        <v>1377</v>
      </c>
      <c r="I17" s="119">
        <v>1437</v>
      </c>
      <c r="J17" s="119">
        <v>1422</v>
      </c>
      <c r="K17" s="119">
        <v>1385</v>
      </c>
      <c r="L17" s="119">
        <v>1267</v>
      </c>
      <c r="M17" s="119">
        <v>1167</v>
      </c>
      <c r="N17" s="119">
        <v>1059</v>
      </c>
      <c r="O17" s="86">
        <f t="shared" si="0"/>
        <v>1290.5</v>
      </c>
      <c r="P17" s="87"/>
      <c r="R17" s="108"/>
      <c r="S17" s="68"/>
      <c r="T17" s="86"/>
    </row>
    <row r="18" spans="1:20" ht="15.75" thickBot="1" x14ac:dyDescent="0.3">
      <c r="A18" s="90"/>
      <c r="B18" s="9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M20" si="1">SUM(C7:C19)</f>
        <v>10193</v>
      </c>
      <c r="D20" s="20">
        <f t="shared" si="1"/>
        <v>10255</v>
      </c>
      <c r="E20" s="20">
        <f t="shared" si="1"/>
        <v>10114</v>
      </c>
      <c r="F20" s="20">
        <f t="shared" si="1"/>
        <v>9005</v>
      </c>
      <c r="G20" s="20">
        <f t="shared" si="1"/>
        <v>8514</v>
      </c>
      <c r="H20" s="20">
        <f t="shared" si="1"/>
        <v>8600</v>
      </c>
      <c r="I20" s="20">
        <f t="shared" si="1"/>
        <v>8891</v>
      </c>
      <c r="J20" s="20">
        <f t="shared" si="1"/>
        <v>8612</v>
      </c>
      <c r="K20" s="20">
        <f t="shared" si="1"/>
        <v>8249</v>
      </c>
      <c r="L20" s="20">
        <f t="shared" si="1"/>
        <v>8086</v>
      </c>
      <c r="M20" s="20">
        <f t="shared" si="1"/>
        <v>9343</v>
      </c>
      <c r="N20" s="20">
        <f>SUM(N7:N19)</f>
        <v>9430</v>
      </c>
      <c r="O20" s="86">
        <f>(C20+D20+E20+F20+G20+H20+I20+J20+K20+L20+M20+N20)/12</f>
        <v>9107.6666666666661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58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9" t="s">
        <v>15</v>
      </c>
      <c r="B32" s="80"/>
      <c r="C32" s="119">
        <v>43</v>
      </c>
      <c r="D32" s="119">
        <v>39</v>
      </c>
      <c r="E32" s="119">
        <v>47</v>
      </c>
      <c r="F32" s="119">
        <v>44</v>
      </c>
      <c r="G32" s="119">
        <v>49</v>
      </c>
      <c r="H32" s="119">
        <v>44</v>
      </c>
      <c r="I32" s="119">
        <v>42</v>
      </c>
      <c r="J32" s="119">
        <v>43</v>
      </c>
      <c r="K32" s="119">
        <v>42</v>
      </c>
      <c r="L32" s="119">
        <v>37</v>
      </c>
      <c r="M32" s="119">
        <v>40</v>
      </c>
      <c r="N32" s="119">
        <v>36</v>
      </c>
      <c r="O32" s="86">
        <f>SUM(C32:N32)/12</f>
        <v>42.166666666666664</v>
      </c>
      <c r="P32" s="94"/>
      <c r="R32" s="108"/>
      <c r="S32" s="68"/>
      <c r="T32" s="68"/>
    </row>
    <row r="33" spans="1:20" ht="15" x14ac:dyDescent="0.25">
      <c r="A33" s="79" t="s">
        <v>16</v>
      </c>
      <c r="B33" s="80"/>
      <c r="C33" s="119">
        <v>251</v>
      </c>
      <c r="D33" s="119">
        <v>255</v>
      </c>
      <c r="E33" s="119">
        <v>247</v>
      </c>
      <c r="F33" s="119">
        <v>240</v>
      </c>
      <c r="G33" s="119">
        <v>232</v>
      </c>
      <c r="H33" s="119">
        <v>387</v>
      </c>
      <c r="I33" s="119">
        <v>459</v>
      </c>
      <c r="J33" s="119">
        <v>431</v>
      </c>
      <c r="K33" s="119">
        <v>312</v>
      </c>
      <c r="L33" s="119">
        <v>237</v>
      </c>
      <c r="M33" s="119">
        <v>239</v>
      </c>
      <c r="N33" s="119">
        <v>271</v>
      </c>
      <c r="O33" s="86">
        <f t="shared" ref="O33:O42" si="2">SUM(C33:N33)/12</f>
        <v>296.75</v>
      </c>
      <c r="P33" s="107">
        <f t="shared" ref="P33:P42" si="3">(D33+E33+F33+G33+H33+I33+J33+K33+L33+M33+N33+O33)/6</f>
        <v>601.125</v>
      </c>
      <c r="R33" s="108"/>
      <c r="S33" s="68"/>
      <c r="T33" s="37"/>
    </row>
    <row r="34" spans="1:20" ht="15" x14ac:dyDescent="0.25">
      <c r="A34" s="79" t="s">
        <v>17</v>
      </c>
      <c r="B34" s="80"/>
      <c r="C34" s="119">
        <v>362</v>
      </c>
      <c r="D34" s="119">
        <v>359</v>
      </c>
      <c r="E34" s="119">
        <v>358</v>
      </c>
      <c r="F34" s="119">
        <v>327</v>
      </c>
      <c r="G34" s="119">
        <v>316</v>
      </c>
      <c r="H34" s="119">
        <v>317</v>
      </c>
      <c r="I34" s="119">
        <v>327</v>
      </c>
      <c r="J34" s="119">
        <v>320</v>
      </c>
      <c r="K34" s="119">
        <v>288</v>
      </c>
      <c r="L34" s="119">
        <v>273</v>
      </c>
      <c r="M34" s="119">
        <v>281</v>
      </c>
      <c r="N34" s="119">
        <v>282</v>
      </c>
      <c r="O34" s="86">
        <f t="shared" si="2"/>
        <v>317.5</v>
      </c>
      <c r="P34" s="107">
        <f t="shared" si="3"/>
        <v>627.58333333333337</v>
      </c>
      <c r="R34" s="108"/>
      <c r="S34" s="68"/>
      <c r="T34" s="37"/>
    </row>
    <row r="35" spans="1:20" ht="15" x14ac:dyDescent="0.25">
      <c r="A35" s="79" t="s">
        <v>18</v>
      </c>
      <c r="B35" s="80"/>
      <c r="C35" s="119">
        <v>1257</v>
      </c>
      <c r="D35" s="119">
        <v>1252</v>
      </c>
      <c r="E35" s="119">
        <v>1250</v>
      </c>
      <c r="F35" s="119">
        <v>1107</v>
      </c>
      <c r="G35" s="119">
        <v>1052</v>
      </c>
      <c r="H35" s="119">
        <v>991</v>
      </c>
      <c r="I35" s="119">
        <v>1074</v>
      </c>
      <c r="J35" s="119">
        <v>1034</v>
      </c>
      <c r="K35" s="119">
        <v>1000</v>
      </c>
      <c r="L35" s="119">
        <v>993</v>
      </c>
      <c r="M35" s="119">
        <v>1071</v>
      </c>
      <c r="N35" s="119">
        <v>1064</v>
      </c>
      <c r="O35" s="86">
        <f t="shared" si="2"/>
        <v>1095.4166666666667</v>
      </c>
      <c r="P35" s="107">
        <f t="shared" si="3"/>
        <v>2163.9027777777778</v>
      </c>
      <c r="R35" s="108"/>
      <c r="S35" s="68"/>
      <c r="T35" s="37"/>
    </row>
    <row r="36" spans="1:20" ht="15" x14ac:dyDescent="0.25">
      <c r="A36" s="88" t="s">
        <v>19</v>
      </c>
      <c r="B36" s="80"/>
      <c r="C36" s="119">
        <v>1234</v>
      </c>
      <c r="D36" s="119">
        <v>1247</v>
      </c>
      <c r="E36" s="119">
        <v>1214</v>
      </c>
      <c r="F36" s="119">
        <v>1017</v>
      </c>
      <c r="G36" s="119">
        <v>927</v>
      </c>
      <c r="H36" s="119">
        <v>958</v>
      </c>
      <c r="I36" s="119">
        <v>976</v>
      </c>
      <c r="J36" s="119">
        <v>936</v>
      </c>
      <c r="K36" s="119">
        <v>873</v>
      </c>
      <c r="L36" s="119">
        <v>878</v>
      </c>
      <c r="M36" s="119">
        <v>1118</v>
      </c>
      <c r="N36" s="119">
        <v>1160</v>
      </c>
      <c r="O36" s="86">
        <f t="shared" si="2"/>
        <v>1044.8333333333333</v>
      </c>
      <c r="P36" s="107">
        <f t="shared" si="3"/>
        <v>2058.1388888888891</v>
      </c>
      <c r="R36" s="108"/>
      <c r="S36" s="68"/>
      <c r="T36" s="37"/>
    </row>
    <row r="37" spans="1:20" ht="15" x14ac:dyDescent="0.25">
      <c r="A37" s="89" t="s">
        <v>20</v>
      </c>
      <c r="B37" s="80"/>
      <c r="C37" s="119">
        <v>1</v>
      </c>
      <c r="D37" s="119">
        <v>1</v>
      </c>
      <c r="E37" s="119">
        <v>1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86">
        <f t="shared" si="2"/>
        <v>0.25</v>
      </c>
      <c r="P37" s="107">
        <f t="shared" si="3"/>
        <v>0.375</v>
      </c>
      <c r="R37" s="108"/>
      <c r="S37" s="68"/>
      <c r="T37" s="37"/>
    </row>
    <row r="38" spans="1:20" ht="15" x14ac:dyDescent="0.25">
      <c r="A38" s="79" t="s">
        <v>21</v>
      </c>
      <c r="B38" s="80"/>
      <c r="C38" s="119">
        <v>76</v>
      </c>
      <c r="D38" s="119">
        <v>78</v>
      </c>
      <c r="E38" s="119">
        <v>77</v>
      </c>
      <c r="F38" s="119">
        <v>73</v>
      </c>
      <c r="G38" s="119">
        <v>72</v>
      </c>
      <c r="H38" s="119">
        <v>64</v>
      </c>
      <c r="I38" s="119">
        <v>68</v>
      </c>
      <c r="J38" s="119">
        <v>67</v>
      </c>
      <c r="K38" s="119">
        <v>66</v>
      </c>
      <c r="L38" s="119">
        <v>64</v>
      </c>
      <c r="M38" s="119">
        <v>72</v>
      </c>
      <c r="N38" s="119">
        <v>66</v>
      </c>
      <c r="O38" s="86">
        <f t="shared" si="2"/>
        <v>70.25</v>
      </c>
      <c r="P38" s="107">
        <f t="shared" si="3"/>
        <v>139.54166666666666</v>
      </c>
      <c r="R38" s="108"/>
      <c r="S38" s="68"/>
      <c r="T38" s="37"/>
    </row>
    <row r="39" spans="1:20" ht="15" x14ac:dyDescent="0.25">
      <c r="A39" s="79" t="s">
        <v>23</v>
      </c>
      <c r="B39" s="80"/>
      <c r="C39" s="119">
        <v>28</v>
      </c>
      <c r="D39" s="119">
        <v>29</v>
      </c>
      <c r="E39" s="119">
        <v>29</v>
      </c>
      <c r="F39" s="119">
        <v>27</v>
      </c>
      <c r="G39" s="119">
        <v>30</v>
      </c>
      <c r="H39" s="119">
        <v>41</v>
      </c>
      <c r="I39" s="119">
        <v>46</v>
      </c>
      <c r="J39" s="119">
        <v>43</v>
      </c>
      <c r="K39" s="119">
        <v>29</v>
      </c>
      <c r="L39" s="119">
        <v>26</v>
      </c>
      <c r="M39" s="119">
        <v>29</v>
      </c>
      <c r="N39" s="119">
        <v>31</v>
      </c>
      <c r="O39" s="86">
        <f t="shared" si="2"/>
        <v>32.333333333333336</v>
      </c>
      <c r="P39" s="107">
        <f t="shared" si="3"/>
        <v>65.388888888888886</v>
      </c>
      <c r="R39" s="108"/>
      <c r="S39" s="68"/>
      <c r="T39" s="37"/>
    </row>
    <row r="40" spans="1:20" ht="15" x14ac:dyDescent="0.25">
      <c r="A40" s="79" t="s">
        <v>22</v>
      </c>
      <c r="B40" s="80"/>
      <c r="C40" s="119">
        <v>1060</v>
      </c>
      <c r="D40" s="119">
        <v>1057</v>
      </c>
      <c r="E40" s="119">
        <v>992</v>
      </c>
      <c r="F40" s="119">
        <v>791</v>
      </c>
      <c r="G40" s="119">
        <v>690</v>
      </c>
      <c r="H40" s="119">
        <v>656</v>
      </c>
      <c r="I40" s="119">
        <v>710</v>
      </c>
      <c r="J40" s="119">
        <v>684</v>
      </c>
      <c r="K40" s="119">
        <v>653</v>
      </c>
      <c r="L40" s="119">
        <v>685</v>
      </c>
      <c r="M40" s="119">
        <v>1040</v>
      </c>
      <c r="N40" s="119">
        <v>1118</v>
      </c>
      <c r="O40" s="86">
        <f t="shared" si="2"/>
        <v>844.66666666666663</v>
      </c>
      <c r="P40" s="107">
        <f t="shared" si="3"/>
        <v>1653.4444444444443</v>
      </c>
      <c r="R40" s="108"/>
      <c r="S40" s="68"/>
      <c r="T40" s="37"/>
    </row>
    <row r="41" spans="1:20" ht="15" x14ac:dyDescent="0.25">
      <c r="A41" s="88" t="s">
        <v>24</v>
      </c>
      <c r="B41" s="80"/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1</v>
      </c>
      <c r="M41" s="119">
        <v>1</v>
      </c>
      <c r="N41" s="119">
        <v>0</v>
      </c>
      <c r="O41" s="86">
        <f t="shared" si="2"/>
        <v>0.16666666666666666</v>
      </c>
      <c r="P41" s="107">
        <f t="shared" si="3"/>
        <v>0.3611111111111111</v>
      </c>
      <c r="R41" s="108"/>
      <c r="S41" s="68"/>
      <c r="T41" s="37"/>
    </row>
    <row r="42" spans="1:20" ht="15" x14ac:dyDescent="0.25">
      <c r="A42" s="88" t="s">
        <v>25</v>
      </c>
      <c r="B42" s="80"/>
      <c r="C42" s="119">
        <v>698</v>
      </c>
      <c r="D42" s="119">
        <v>743</v>
      </c>
      <c r="E42" s="119">
        <v>791</v>
      </c>
      <c r="F42" s="119">
        <v>719</v>
      </c>
      <c r="G42" s="119">
        <v>704</v>
      </c>
      <c r="H42" s="119">
        <v>832</v>
      </c>
      <c r="I42" s="119">
        <v>859</v>
      </c>
      <c r="J42" s="119">
        <v>838</v>
      </c>
      <c r="K42" s="119">
        <v>810</v>
      </c>
      <c r="L42" s="119">
        <v>701</v>
      </c>
      <c r="M42" s="119">
        <v>625</v>
      </c>
      <c r="N42" s="119">
        <v>571</v>
      </c>
      <c r="O42" s="86">
        <f t="shared" si="2"/>
        <v>740.91666666666663</v>
      </c>
      <c r="P42" s="107">
        <f t="shared" si="3"/>
        <v>1488.9861111111111</v>
      </c>
      <c r="R42" s="108"/>
      <c r="S42" s="68"/>
      <c r="T42" s="37"/>
    </row>
    <row r="43" spans="1:20" ht="15.75" thickBot="1" x14ac:dyDescent="0.3">
      <c r="A43" s="90"/>
      <c r="B43" s="91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5010</v>
      </c>
      <c r="D45" s="20">
        <f t="shared" ref="D45:N45" si="4">SUM(D32:D44)</f>
        <v>5060</v>
      </c>
      <c r="E45" s="20">
        <f t="shared" si="4"/>
        <v>5006</v>
      </c>
      <c r="F45" s="20">
        <f t="shared" si="4"/>
        <v>4345</v>
      </c>
      <c r="G45" s="20">
        <f t="shared" si="4"/>
        <v>4072</v>
      </c>
      <c r="H45" s="20">
        <f t="shared" si="4"/>
        <v>4290</v>
      </c>
      <c r="I45" s="20">
        <f t="shared" si="4"/>
        <v>4561</v>
      </c>
      <c r="J45" s="20">
        <f t="shared" si="4"/>
        <v>4396</v>
      </c>
      <c r="K45" s="20">
        <f t="shared" si="4"/>
        <v>4073</v>
      </c>
      <c r="L45" s="20">
        <f t="shared" si="4"/>
        <v>3895</v>
      </c>
      <c r="M45" s="20">
        <f t="shared" si="4"/>
        <v>4516</v>
      </c>
      <c r="N45" s="20">
        <f t="shared" si="4"/>
        <v>4599</v>
      </c>
      <c r="O45" s="86">
        <f>SUM(C45:N45)/12</f>
        <v>4485.25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N47" si="5">C45/C20</f>
        <v>0.49151378396939077</v>
      </c>
      <c r="D47" s="26">
        <f t="shared" si="5"/>
        <v>0.49341784495368113</v>
      </c>
      <c r="E47" s="26">
        <f t="shared" si="5"/>
        <v>0.49495748467470835</v>
      </c>
      <c r="F47" s="26">
        <f t="shared" si="5"/>
        <v>0.48250971682398669</v>
      </c>
      <c r="G47" s="26">
        <f t="shared" si="5"/>
        <v>0.47827108292224574</v>
      </c>
      <c r="H47" s="26">
        <f t="shared" si="5"/>
        <v>0.49883720930232556</v>
      </c>
      <c r="I47" s="26">
        <f t="shared" si="5"/>
        <v>0.51299066471712973</v>
      </c>
      <c r="J47" s="26">
        <f t="shared" si="5"/>
        <v>0.51045053413841157</v>
      </c>
      <c r="K47" s="26">
        <f t="shared" si="5"/>
        <v>0.49375681900836466</v>
      </c>
      <c r="L47" s="26">
        <f t="shared" si="5"/>
        <v>0.48169675983180804</v>
      </c>
      <c r="M47" s="26">
        <f t="shared" si="5"/>
        <v>0.48335652360055659</v>
      </c>
      <c r="N47" s="26">
        <f t="shared" si="5"/>
        <v>0.48769883351007426</v>
      </c>
      <c r="O47" s="26">
        <f>O45/O20</f>
        <v>0.49246971416023133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 t="s">
        <v>37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zoomScale="71" zoomScaleNormal="71" workbookViewId="0">
      <selection activeCell="A58" sqref="A58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54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56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08">
        <v>103</v>
      </c>
      <c r="D7" s="108">
        <v>121</v>
      </c>
      <c r="E7" s="108">
        <v>115</v>
      </c>
      <c r="F7" s="108">
        <v>120</v>
      </c>
      <c r="G7" s="108">
        <v>131</v>
      </c>
      <c r="H7" s="108">
        <v>134</v>
      </c>
      <c r="I7" s="108">
        <v>133</v>
      </c>
      <c r="J7" s="117">
        <v>144</v>
      </c>
      <c r="K7" s="108">
        <v>159</v>
      </c>
      <c r="L7" s="108">
        <v>162</v>
      </c>
      <c r="M7" s="108">
        <v>170</v>
      </c>
      <c r="N7" s="108">
        <v>172</v>
      </c>
      <c r="O7" s="86">
        <f>(C7+D7+E7+F7+G7+H7+I7+J7+K7+L7+M7+N7)/12</f>
        <v>138.66666666666666</v>
      </c>
      <c r="P7" s="87"/>
      <c r="R7" s="108"/>
      <c r="S7" s="68"/>
      <c r="T7" s="86"/>
    </row>
    <row r="8" spans="1:20" ht="15" x14ac:dyDescent="0.25">
      <c r="A8" s="79" t="s">
        <v>16</v>
      </c>
      <c r="B8" s="80"/>
      <c r="C8" s="108">
        <v>266</v>
      </c>
      <c r="D8" s="108">
        <v>271</v>
      </c>
      <c r="E8" s="108">
        <v>269</v>
      </c>
      <c r="F8" s="108">
        <v>317</v>
      </c>
      <c r="G8" s="108">
        <v>363</v>
      </c>
      <c r="H8" s="108">
        <v>658</v>
      </c>
      <c r="I8" s="108">
        <v>752</v>
      </c>
      <c r="J8" s="117">
        <v>755</v>
      </c>
      <c r="K8" s="108">
        <v>638</v>
      </c>
      <c r="L8" s="108">
        <v>430</v>
      </c>
      <c r="M8" s="108">
        <v>397</v>
      </c>
      <c r="N8" s="108">
        <v>378</v>
      </c>
      <c r="O8" s="86">
        <f t="shared" ref="O8:O17" si="0">(C8+D8+E8+F8+G8+H8+I8+J8+K8+L8+M8+N8)/12</f>
        <v>457.83333333333331</v>
      </c>
      <c r="P8" s="87"/>
      <c r="R8" s="108"/>
      <c r="S8" s="68"/>
      <c r="T8" s="86"/>
    </row>
    <row r="9" spans="1:20" ht="15" x14ac:dyDescent="0.25">
      <c r="A9" s="79" t="s">
        <v>17</v>
      </c>
      <c r="B9" s="80"/>
      <c r="C9" s="108">
        <v>519</v>
      </c>
      <c r="D9" s="108">
        <v>542</v>
      </c>
      <c r="E9" s="108">
        <v>521</v>
      </c>
      <c r="F9" s="108">
        <v>568</v>
      </c>
      <c r="G9" s="108">
        <v>584</v>
      </c>
      <c r="H9" s="108">
        <v>630</v>
      </c>
      <c r="I9" s="108">
        <v>641</v>
      </c>
      <c r="J9" s="117">
        <v>678</v>
      </c>
      <c r="K9" s="108">
        <v>644</v>
      </c>
      <c r="L9" s="108">
        <v>643</v>
      </c>
      <c r="M9" s="108">
        <v>645</v>
      </c>
      <c r="N9" s="108">
        <v>643</v>
      </c>
      <c r="O9" s="86">
        <f t="shared" si="0"/>
        <v>604.83333333333337</v>
      </c>
      <c r="P9" s="87"/>
      <c r="R9" s="108"/>
      <c r="S9" s="68"/>
      <c r="T9" s="86"/>
    </row>
    <row r="10" spans="1:20" ht="15" x14ac:dyDescent="0.25">
      <c r="A10" s="79" t="s">
        <v>18</v>
      </c>
      <c r="B10" s="80"/>
      <c r="C10" s="108">
        <v>1435</v>
      </c>
      <c r="D10" s="108">
        <v>1458</v>
      </c>
      <c r="E10" s="108">
        <v>1450</v>
      </c>
      <c r="F10" s="108">
        <v>1465</v>
      </c>
      <c r="G10" s="108">
        <v>1440</v>
      </c>
      <c r="H10" s="108">
        <v>1505</v>
      </c>
      <c r="I10" s="108">
        <v>1603</v>
      </c>
      <c r="J10" s="117">
        <v>1652</v>
      </c>
      <c r="K10" s="108">
        <v>1629</v>
      </c>
      <c r="L10" s="108">
        <v>1578</v>
      </c>
      <c r="M10" s="108">
        <v>1678</v>
      </c>
      <c r="N10" s="108">
        <v>1650</v>
      </c>
      <c r="O10" s="86">
        <f t="shared" si="0"/>
        <v>1545.25</v>
      </c>
      <c r="P10" s="87"/>
      <c r="R10" s="108"/>
      <c r="S10" s="68"/>
      <c r="T10" s="86"/>
    </row>
    <row r="11" spans="1:20" ht="15" x14ac:dyDescent="0.25">
      <c r="A11" s="88" t="s">
        <v>19</v>
      </c>
      <c r="B11" s="80"/>
      <c r="C11" s="108">
        <v>1668</v>
      </c>
      <c r="D11" s="108">
        <v>1687</v>
      </c>
      <c r="E11" s="108">
        <v>1622</v>
      </c>
      <c r="F11" s="108">
        <v>1517</v>
      </c>
      <c r="G11" s="108">
        <v>1345</v>
      </c>
      <c r="H11" s="108">
        <v>1419</v>
      </c>
      <c r="I11" s="108">
        <v>1366</v>
      </c>
      <c r="J11" s="117">
        <v>1332</v>
      </c>
      <c r="K11" s="108">
        <v>1291</v>
      </c>
      <c r="L11" s="108">
        <v>1311</v>
      </c>
      <c r="M11" s="108">
        <v>1661</v>
      </c>
      <c r="N11" s="108">
        <v>1774</v>
      </c>
      <c r="O11" s="86">
        <f t="shared" si="0"/>
        <v>1499.4166666666667</v>
      </c>
      <c r="P11" s="87"/>
      <c r="R11" s="108"/>
      <c r="S11" s="68"/>
      <c r="T11" s="86"/>
    </row>
    <row r="12" spans="1:20" ht="15" x14ac:dyDescent="0.25">
      <c r="A12" s="89" t="s">
        <v>20</v>
      </c>
      <c r="B12" s="80"/>
      <c r="C12" s="108">
        <v>13</v>
      </c>
      <c r="D12" s="108">
        <v>15</v>
      </c>
      <c r="E12" s="108">
        <v>13</v>
      </c>
      <c r="F12" s="108">
        <v>11</v>
      </c>
      <c r="G12" s="108">
        <v>11</v>
      </c>
      <c r="H12" s="108">
        <v>10</v>
      </c>
      <c r="I12" s="108">
        <v>12</v>
      </c>
      <c r="J12" s="117">
        <v>11</v>
      </c>
      <c r="K12" s="108">
        <v>10</v>
      </c>
      <c r="L12" s="108">
        <v>10</v>
      </c>
      <c r="M12" s="44">
        <v>18</v>
      </c>
      <c r="N12" s="108">
        <v>18</v>
      </c>
      <c r="O12" s="86">
        <f t="shared" si="0"/>
        <v>12.666666666666666</v>
      </c>
      <c r="P12" s="87"/>
      <c r="R12" s="108"/>
      <c r="S12" s="68"/>
      <c r="T12" s="86"/>
    </row>
    <row r="13" spans="1:20" ht="15" x14ac:dyDescent="0.25">
      <c r="A13" s="79" t="s">
        <v>21</v>
      </c>
      <c r="B13" s="80"/>
      <c r="C13" s="108">
        <v>1244</v>
      </c>
      <c r="D13" s="108">
        <v>1247</v>
      </c>
      <c r="E13" s="108">
        <v>1223</v>
      </c>
      <c r="F13" s="108">
        <v>1384</v>
      </c>
      <c r="G13" s="108">
        <v>1434</v>
      </c>
      <c r="H13" s="108">
        <v>1465</v>
      </c>
      <c r="I13" s="108">
        <v>1471</v>
      </c>
      <c r="J13" s="117">
        <v>1419</v>
      </c>
      <c r="K13" s="108">
        <v>1385</v>
      </c>
      <c r="L13" s="108">
        <v>1361</v>
      </c>
      <c r="M13" s="108">
        <v>1351</v>
      </c>
      <c r="N13" s="108">
        <v>1360</v>
      </c>
      <c r="O13" s="86">
        <f t="shared" si="0"/>
        <v>1362</v>
      </c>
      <c r="P13" s="87"/>
      <c r="R13" s="108"/>
      <c r="S13" s="68"/>
      <c r="T13" s="86"/>
    </row>
    <row r="14" spans="1:20" ht="15" x14ac:dyDescent="0.25">
      <c r="A14" s="79" t="s">
        <v>23</v>
      </c>
      <c r="B14" s="80"/>
      <c r="C14" s="108">
        <v>379</v>
      </c>
      <c r="D14" s="108">
        <v>385</v>
      </c>
      <c r="E14" s="108">
        <v>371</v>
      </c>
      <c r="F14" s="108">
        <v>391</v>
      </c>
      <c r="G14" s="108">
        <v>358</v>
      </c>
      <c r="H14" s="108">
        <v>396</v>
      </c>
      <c r="I14" s="108">
        <v>403</v>
      </c>
      <c r="J14" s="117">
        <v>381</v>
      </c>
      <c r="K14" s="108">
        <v>364</v>
      </c>
      <c r="L14" s="108">
        <v>378</v>
      </c>
      <c r="M14" s="108">
        <v>432</v>
      </c>
      <c r="N14" s="108">
        <v>436</v>
      </c>
      <c r="O14" s="86">
        <f t="shared" si="0"/>
        <v>389.5</v>
      </c>
      <c r="P14" s="87"/>
      <c r="R14" s="108"/>
      <c r="S14" s="68"/>
      <c r="T14" s="86"/>
    </row>
    <row r="15" spans="1:20" ht="15" x14ac:dyDescent="0.25">
      <c r="A15" s="79" t="s">
        <v>22</v>
      </c>
      <c r="B15" s="80"/>
      <c r="C15" s="108">
        <v>1955</v>
      </c>
      <c r="D15" s="108">
        <v>1964</v>
      </c>
      <c r="E15" s="108">
        <v>1915</v>
      </c>
      <c r="F15" s="108">
        <v>1870</v>
      </c>
      <c r="G15" s="108">
        <v>1718</v>
      </c>
      <c r="H15" s="108">
        <v>1680</v>
      </c>
      <c r="I15" s="108">
        <v>1683</v>
      </c>
      <c r="J15" s="117">
        <v>1630</v>
      </c>
      <c r="K15" s="108">
        <v>1594</v>
      </c>
      <c r="L15" s="108">
        <v>1644</v>
      </c>
      <c r="M15" s="108">
        <v>2027</v>
      </c>
      <c r="N15" s="108">
        <v>2123</v>
      </c>
      <c r="O15" s="86">
        <f t="shared" si="0"/>
        <v>1816.9166666666667</v>
      </c>
      <c r="P15" s="87"/>
      <c r="R15" s="108"/>
      <c r="S15" s="68"/>
      <c r="T15" s="86"/>
    </row>
    <row r="16" spans="1:20" ht="15" x14ac:dyDescent="0.25">
      <c r="A16" s="79" t="s">
        <v>24</v>
      </c>
      <c r="B16" s="80"/>
      <c r="C16" s="108">
        <v>2</v>
      </c>
      <c r="D16" s="108">
        <v>2</v>
      </c>
      <c r="E16" s="108">
        <v>2</v>
      </c>
      <c r="F16" s="108">
        <v>2</v>
      </c>
      <c r="G16" s="108">
        <v>2</v>
      </c>
      <c r="H16" s="108">
        <v>2</v>
      </c>
      <c r="I16" s="108">
        <v>4</v>
      </c>
      <c r="J16" s="117">
        <v>5</v>
      </c>
      <c r="K16" s="108">
        <v>5</v>
      </c>
      <c r="L16" s="108">
        <v>5</v>
      </c>
      <c r="M16" s="108">
        <v>4</v>
      </c>
      <c r="N16" s="108">
        <v>4</v>
      </c>
      <c r="O16" s="86">
        <f t="shared" si="0"/>
        <v>3.25</v>
      </c>
      <c r="P16" s="87"/>
      <c r="R16" s="108"/>
      <c r="S16" s="68"/>
      <c r="T16" s="86"/>
    </row>
    <row r="17" spans="1:20" ht="15" x14ac:dyDescent="0.25">
      <c r="A17" s="88" t="s">
        <v>25</v>
      </c>
      <c r="B17" s="80"/>
      <c r="C17" s="108">
        <v>1187</v>
      </c>
      <c r="D17" s="108">
        <v>1120</v>
      </c>
      <c r="E17" s="108">
        <v>1035</v>
      </c>
      <c r="F17" s="108">
        <v>1072</v>
      </c>
      <c r="G17" s="108">
        <v>1149</v>
      </c>
      <c r="H17" s="108">
        <v>1146</v>
      </c>
      <c r="I17" s="108">
        <v>1250</v>
      </c>
      <c r="J17" s="117">
        <v>1282</v>
      </c>
      <c r="K17" s="108">
        <v>1266</v>
      </c>
      <c r="L17" s="108">
        <v>1250</v>
      </c>
      <c r="M17" s="108">
        <v>1237</v>
      </c>
      <c r="N17" s="108">
        <v>1158</v>
      </c>
      <c r="O17" s="86">
        <f t="shared" si="0"/>
        <v>1179.3333333333333</v>
      </c>
      <c r="P17" s="87"/>
      <c r="R17" s="108"/>
      <c r="S17" s="68"/>
      <c r="T17" s="86"/>
    </row>
    <row r="18" spans="1:20" ht="15.75" thickBot="1" x14ac:dyDescent="0.3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M20" si="1">SUM(C7:C19)</f>
        <v>8771</v>
      </c>
      <c r="D20" s="20">
        <f t="shared" si="1"/>
        <v>8812</v>
      </c>
      <c r="E20" s="20">
        <f t="shared" si="1"/>
        <v>8536</v>
      </c>
      <c r="F20" s="20">
        <f t="shared" si="1"/>
        <v>8717</v>
      </c>
      <c r="G20" s="20">
        <f t="shared" si="1"/>
        <v>8535</v>
      </c>
      <c r="H20" s="20">
        <f t="shared" si="1"/>
        <v>9045</v>
      </c>
      <c r="I20" s="20">
        <f t="shared" si="1"/>
        <v>9318</v>
      </c>
      <c r="J20" s="20">
        <f t="shared" si="1"/>
        <v>9289</v>
      </c>
      <c r="K20" s="20">
        <f t="shared" si="1"/>
        <v>8985</v>
      </c>
      <c r="L20" s="20">
        <f t="shared" si="1"/>
        <v>8772</v>
      </c>
      <c r="M20" s="20">
        <f t="shared" si="1"/>
        <v>9620</v>
      </c>
      <c r="N20" s="20">
        <f>SUM(N7:N19)</f>
        <v>9716</v>
      </c>
      <c r="O20" s="86">
        <f>(C20+D20+E20+F20+G20+H20+I20+J20+K20+L20+M20+N20)/12</f>
        <v>9009.6666666666661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55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9" t="s">
        <v>15</v>
      </c>
      <c r="B32" s="80"/>
      <c r="C32" s="108">
        <v>22</v>
      </c>
      <c r="D32" s="108">
        <v>24</v>
      </c>
      <c r="E32" s="44">
        <v>20</v>
      </c>
      <c r="F32" s="108">
        <v>24</v>
      </c>
      <c r="G32" s="108">
        <v>27</v>
      </c>
      <c r="H32" s="108">
        <v>29</v>
      </c>
      <c r="I32" s="108">
        <v>31</v>
      </c>
      <c r="J32" s="113">
        <v>34</v>
      </c>
      <c r="K32" s="108">
        <v>35</v>
      </c>
      <c r="L32">
        <v>34</v>
      </c>
      <c r="M32" s="108">
        <v>37</v>
      </c>
      <c r="N32" s="108">
        <v>41</v>
      </c>
      <c r="O32" s="86">
        <f>SUM(C32:N32)/12</f>
        <v>29.833333333333332</v>
      </c>
      <c r="P32" s="94"/>
      <c r="R32" s="108"/>
      <c r="S32" s="68"/>
      <c r="T32" s="68"/>
    </row>
    <row r="33" spans="1:20" ht="15" x14ac:dyDescent="0.25">
      <c r="A33" s="79" t="s">
        <v>16</v>
      </c>
      <c r="B33" s="80"/>
      <c r="C33" s="108">
        <v>166</v>
      </c>
      <c r="D33" s="108">
        <v>166</v>
      </c>
      <c r="E33" s="44">
        <v>162</v>
      </c>
      <c r="F33" s="108">
        <v>200</v>
      </c>
      <c r="G33" s="108">
        <v>241</v>
      </c>
      <c r="H33" s="108">
        <v>479</v>
      </c>
      <c r="I33" s="108">
        <v>551</v>
      </c>
      <c r="J33" s="113">
        <v>550</v>
      </c>
      <c r="K33" s="108">
        <v>453</v>
      </c>
      <c r="L33">
        <v>280</v>
      </c>
      <c r="M33" s="108">
        <v>254</v>
      </c>
      <c r="N33" s="108">
        <v>238</v>
      </c>
      <c r="O33" s="86">
        <f t="shared" ref="O33:O42" si="2">SUM(C33:N33)/12</f>
        <v>311.66666666666669</v>
      </c>
      <c r="P33" s="107">
        <f t="shared" ref="P33:P42" si="3">(D33+E33+F33+G33+H33+I33+J33+K33+L33+M33+N33+O33)/6</f>
        <v>647.61111111111109</v>
      </c>
      <c r="R33" s="108"/>
      <c r="S33" s="68"/>
      <c r="T33" s="37"/>
    </row>
    <row r="34" spans="1:20" ht="15" x14ac:dyDescent="0.25">
      <c r="A34" s="79" t="s">
        <v>17</v>
      </c>
      <c r="B34" s="80"/>
      <c r="C34" s="108">
        <v>256</v>
      </c>
      <c r="D34" s="108">
        <v>272</v>
      </c>
      <c r="E34" s="44">
        <v>268</v>
      </c>
      <c r="F34" s="108">
        <v>289</v>
      </c>
      <c r="G34" s="108">
        <v>310</v>
      </c>
      <c r="H34" s="108">
        <v>351</v>
      </c>
      <c r="I34" s="108">
        <v>364</v>
      </c>
      <c r="J34" s="113">
        <v>379</v>
      </c>
      <c r="K34" s="108">
        <v>351</v>
      </c>
      <c r="L34">
        <v>362</v>
      </c>
      <c r="M34" s="108">
        <v>360</v>
      </c>
      <c r="N34" s="108">
        <v>354</v>
      </c>
      <c r="O34" s="86">
        <f t="shared" si="2"/>
        <v>326.33333333333331</v>
      </c>
      <c r="P34" s="107">
        <f t="shared" si="3"/>
        <v>664.38888888888891</v>
      </c>
      <c r="R34" s="108"/>
      <c r="S34" s="68"/>
      <c r="T34" s="37"/>
    </row>
    <row r="35" spans="1:20" ht="15" x14ac:dyDescent="0.25">
      <c r="A35" s="79" t="s">
        <v>18</v>
      </c>
      <c r="B35" s="80"/>
      <c r="C35" s="108">
        <v>1076</v>
      </c>
      <c r="D35" s="108">
        <v>1093</v>
      </c>
      <c r="E35" s="44">
        <v>1105</v>
      </c>
      <c r="F35" s="108">
        <v>1115</v>
      </c>
      <c r="G35" s="108">
        <v>1091</v>
      </c>
      <c r="H35" s="108">
        <v>1133</v>
      </c>
      <c r="I35" s="108">
        <v>1237</v>
      </c>
      <c r="J35" s="113">
        <v>1233</v>
      </c>
      <c r="K35" s="108">
        <v>1190</v>
      </c>
      <c r="L35">
        <v>1145</v>
      </c>
      <c r="M35" s="108">
        <v>1222</v>
      </c>
      <c r="N35" s="108">
        <v>1213</v>
      </c>
      <c r="O35" s="86">
        <f t="shared" si="2"/>
        <v>1154.4166666666667</v>
      </c>
      <c r="P35" s="107">
        <f t="shared" si="3"/>
        <v>2321.9027777777778</v>
      </c>
      <c r="R35" s="108"/>
      <c r="S35" s="68"/>
      <c r="T35" s="37"/>
    </row>
    <row r="36" spans="1:20" ht="15" x14ac:dyDescent="0.25">
      <c r="A36" s="88" t="s">
        <v>19</v>
      </c>
      <c r="B36" s="80"/>
      <c r="C36" s="108">
        <v>1124</v>
      </c>
      <c r="D36" s="108">
        <v>1143</v>
      </c>
      <c r="E36" s="44">
        <v>1109</v>
      </c>
      <c r="F36" s="108">
        <v>1041</v>
      </c>
      <c r="G36" s="108">
        <v>974</v>
      </c>
      <c r="H36" s="108">
        <v>1041</v>
      </c>
      <c r="I36" s="108">
        <v>1044</v>
      </c>
      <c r="J36" s="113">
        <v>1005</v>
      </c>
      <c r="K36" s="108">
        <v>963</v>
      </c>
      <c r="L36">
        <v>970</v>
      </c>
      <c r="M36" s="108">
        <v>1146</v>
      </c>
      <c r="N36" s="108">
        <v>1168</v>
      </c>
      <c r="O36" s="86">
        <f t="shared" si="2"/>
        <v>1060.6666666666667</v>
      </c>
      <c r="P36" s="107">
        <f t="shared" si="3"/>
        <v>2110.7777777777778</v>
      </c>
      <c r="R36" s="108"/>
      <c r="S36" s="68"/>
      <c r="T36" s="37"/>
    </row>
    <row r="37" spans="1:20" ht="15" x14ac:dyDescent="0.25">
      <c r="A37" s="89" t="s">
        <v>20</v>
      </c>
      <c r="B37" s="80"/>
      <c r="C37" s="108">
        <v>2</v>
      </c>
      <c r="D37" s="108">
        <v>1</v>
      </c>
      <c r="E37" s="44">
        <v>1</v>
      </c>
      <c r="F37" s="108">
        <v>1</v>
      </c>
      <c r="G37" s="108">
        <v>0</v>
      </c>
      <c r="H37" s="108">
        <v>0</v>
      </c>
      <c r="I37" s="108">
        <v>0</v>
      </c>
      <c r="J37" s="113">
        <v>0</v>
      </c>
      <c r="K37" s="108">
        <v>0</v>
      </c>
      <c r="L37" s="118">
        <v>0</v>
      </c>
      <c r="M37" s="108">
        <v>1</v>
      </c>
      <c r="N37" s="108">
        <v>1</v>
      </c>
      <c r="O37" s="86">
        <f t="shared" si="2"/>
        <v>0.58333333333333337</v>
      </c>
      <c r="P37" s="107">
        <f t="shared" si="3"/>
        <v>0.93055555555555547</v>
      </c>
      <c r="R37" s="108"/>
      <c r="S37" s="68"/>
      <c r="T37" s="37"/>
    </row>
    <row r="38" spans="1:20" ht="15" x14ac:dyDescent="0.25">
      <c r="A38" s="79" t="s">
        <v>21</v>
      </c>
      <c r="B38" s="80"/>
      <c r="C38" s="108">
        <v>68</v>
      </c>
      <c r="D38" s="108">
        <v>70</v>
      </c>
      <c r="E38" s="44">
        <v>72</v>
      </c>
      <c r="F38" s="108">
        <v>69</v>
      </c>
      <c r="G38" s="108">
        <v>78</v>
      </c>
      <c r="H38" s="108">
        <v>78</v>
      </c>
      <c r="I38" s="108">
        <v>79</v>
      </c>
      <c r="J38" s="113">
        <v>78</v>
      </c>
      <c r="K38" s="108">
        <v>78</v>
      </c>
      <c r="L38">
        <v>76</v>
      </c>
      <c r="M38" s="108">
        <v>74</v>
      </c>
      <c r="N38" s="108">
        <v>71</v>
      </c>
      <c r="O38" s="86">
        <f t="shared" si="2"/>
        <v>74.25</v>
      </c>
      <c r="P38" s="107">
        <f t="shared" si="3"/>
        <v>149.54166666666666</v>
      </c>
      <c r="R38" s="108"/>
      <c r="S38" s="68"/>
      <c r="T38" s="37"/>
    </row>
    <row r="39" spans="1:20" ht="15" x14ac:dyDescent="0.25">
      <c r="A39" s="79" t="s">
        <v>23</v>
      </c>
      <c r="B39" s="80"/>
      <c r="C39" s="108">
        <v>20</v>
      </c>
      <c r="D39" s="108">
        <v>20</v>
      </c>
      <c r="E39" s="44">
        <v>21</v>
      </c>
      <c r="F39" s="108">
        <v>25</v>
      </c>
      <c r="G39" s="108">
        <v>22</v>
      </c>
      <c r="H39" s="108">
        <v>36</v>
      </c>
      <c r="I39" s="108">
        <v>40</v>
      </c>
      <c r="J39" s="113">
        <v>35</v>
      </c>
      <c r="K39" s="108">
        <v>28</v>
      </c>
      <c r="L39">
        <v>28</v>
      </c>
      <c r="M39" s="108">
        <v>30</v>
      </c>
      <c r="N39" s="108">
        <v>29</v>
      </c>
      <c r="O39" s="86">
        <f t="shared" si="2"/>
        <v>27.833333333333332</v>
      </c>
      <c r="P39" s="107">
        <f t="shared" si="3"/>
        <v>56.972222222222221</v>
      </c>
      <c r="R39" s="108"/>
      <c r="S39" s="68"/>
      <c r="T39" s="37"/>
    </row>
    <row r="40" spans="1:20" ht="15" x14ac:dyDescent="0.25">
      <c r="A40" s="79" t="s">
        <v>22</v>
      </c>
      <c r="B40" s="80"/>
      <c r="C40" s="108">
        <v>927</v>
      </c>
      <c r="D40" s="108">
        <v>923</v>
      </c>
      <c r="E40" s="44">
        <v>879</v>
      </c>
      <c r="F40" s="108">
        <v>778</v>
      </c>
      <c r="G40" s="108">
        <v>667</v>
      </c>
      <c r="H40" s="108">
        <v>667</v>
      </c>
      <c r="I40" s="108">
        <v>686</v>
      </c>
      <c r="J40" s="113">
        <v>653</v>
      </c>
      <c r="K40" s="108">
        <v>627</v>
      </c>
      <c r="L40">
        <v>656</v>
      </c>
      <c r="M40" s="108">
        <v>961</v>
      </c>
      <c r="N40" s="108">
        <v>1029</v>
      </c>
      <c r="O40" s="86">
        <f t="shared" si="2"/>
        <v>787.75</v>
      </c>
      <c r="P40" s="107">
        <f t="shared" si="3"/>
        <v>1552.2916666666667</v>
      </c>
      <c r="R40" s="108"/>
      <c r="S40" s="68"/>
      <c r="T40" s="37"/>
    </row>
    <row r="41" spans="1:20" ht="15" x14ac:dyDescent="0.25">
      <c r="A41" s="88" t="s">
        <v>24</v>
      </c>
      <c r="B41" s="80"/>
      <c r="C41" s="108">
        <v>0</v>
      </c>
      <c r="D41" s="108">
        <v>0</v>
      </c>
      <c r="E41" s="44">
        <v>0</v>
      </c>
      <c r="F41" s="108">
        <v>0</v>
      </c>
      <c r="G41" s="108">
        <v>0</v>
      </c>
      <c r="H41" s="108">
        <v>0</v>
      </c>
      <c r="I41" s="108">
        <v>0</v>
      </c>
      <c r="J41" s="113">
        <v>0</v>
      </c>
      <c r="K41" s="108">
        <v>0</v>
      </c>
      <c r="L41">
        <v>0</v>
      </c>
      <c r="M41" s="108">
        <v>0</v>
      </c>
      <c r="N41" s="108">
        <v>0</v>
      </c>
      <c r="O41" s="86">
        <f t="shared" si="2"/>
        <v>0</v>
      </c>
      <c r="P41" s="107">
        <f t="shared" si="3"/>
        <v>0</v>
      </c>
      <c r="R41" s="108"/>
      <c r="S41" s="68"/>
      <c r="T41" s="37"/>
    </row>
    <row r="42" spans="1:20" ht="15" x14ac:dyDescent="0.25">
      <c r="A42" s="88" t="s">
        <v>25</v>
      </c>
      <c r="B42" s="80"/>
      <c r="C42" s="108">
        <v>721</v>
      </c>
      <c r="D42" s="108">
        <v>685</v>
      </c>
      <c r="E42" s="44">
        <v>629</v>
      </c>
      <c r="F42" s="108">
        <v>660</v>
      </c>
      <c r="G42" s="108">
        <v>692</v>
      </c>
      <c r="H42" s="108">
        <v>689</v>
      </c>
      <c r="I42" s="108">
        <v>749</v>
      </c>
      <c r="J42" s="113">
        <v>776</v>
      </c>
      <c r="K42" s="108">
        <v>778</v>
      </c>
      <c r="L42">
        <v>750</v>
      </c>
      <c r="M42" s="108">
        <v>741</v>
      </c>
      <c r="N42" s="108">
        <v>674</v>
      </c>
      <c r="O42" s="86">
        <f t="shared" si="2"/>
        <v>712</v>
      </c>
      <c r="P42" s="107">
        <f t="shared" si="3"/>
        <v>1422.5</v>
      </c>
      <c r="R42" s="108"/>
      <c r="S42" s="68"/>
      <c r="T42" s="37"/>
    </row>
    <row r="43" spans="1:20" ht="15.75" thickBot="1" x14ac:dyDescent="0.3">
      <c r="A43" s="90"/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4382</v>
      </c>
      <c r="D45" s="20">
        <f t="shared" ref="D45:N45" si="4">SUM(D32:D44)</f>
        <v>4397</v>
      </c>
      <c r="E45" s="20">
        <f t="shared" si="4"/>
        <v>4266</v>
      </c>
      <c r="F45" s="20">
        <f t="shared" si="4"/>
        <v>4202</v>
      </c>
      <c r="G45" s="20">
        <f t="shared" si="4"/>
        <v>4102</v>
      </c>
      <c r="H45" s="20">
        <f t="shared" si="4"/>
        <v>4503</v>
      </c>
      <c r="I45" s="20">
        <f t="shared" si="4"/>
        <v>4781</v>
      </c>
      <c r="J45" s="20">
        <f t="shared" si="4"/>
        <v>4743</v>
      </c>
      <c r="K45" s="20">
        <f t="shared" si="4"/>
        <v>4503</v>
      </c>
      <c r="L45" s="20">
        <f t="shared" si="4"/>
        <v>4301</v>
      </c>
      <c r="M45" s="20">
        <f t="shared" si="4"/>
        <v>4826</v>
      </c>
      <c r="N45" s="20">
        <f t="shared" si="4"/>
        <v>4818</v>
      </c>
      <c r="O45" s="86">
        <f>SUM(C45:N45)/12</f>
        <v>4485.333333333333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N47" si="5">C45/C20</f>
        <v>0.49960095770151636</v>
      </c>
      <c r="D47" s="26">
        <f t="shared" si="5"/>
        <v>0.49897866545619607</v>
      </c>
      <c r="E47" s="26">
        <f t="shared" si="5"/>
        <v>0.49976569821930644</v>
      </c>
      <c r="F47" s="26">
        <f t="shared" si="5"/>
        <v>0.48204657565676262</v>
      </c>
      <c r="G47" s="26">
        <f t="shared" si="5"/>
        <v>0.48060925600468657</v>
      </c>
      <c r="H47" s="26">
        <f t="shared" si="5"/>
        <v>0.49784411276948592</v>
      </c>
      <c r="I47" s="26">
        <f t="shared" si="5"/>
        <v>0.51309293839879799</v>
      </c>
      <c r="J47" s="26">
        <f t="shared" si="5"/>
        <v>0.5106039401442567</v>
      </c>
      <c r="K47" s="26">
        <f t="shared" si="5"/>
        <v>0.50116861435726212</v>
      </c>
      <c r="L47" s="26">
        <f t="shared" si="5"/>
        <v>0.49031007751937983</v>
      </c>
      <c r="M47" s="26">
        <f t="shared" si="5"/>
        <v>0.50166320166320166</v>
      </c>
      <c r="N47" s="26">
        <f t="shared" si="5"/>
        <v>0.49588307945656651</v>
      </c>
      <c r="O47" s="26">
        <f>O45/O20</f>
        <v>0.49783565799696622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 t="s">
        <v>37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zoomScale="80" workbookViewId="0"/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50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08">
        <v>84</v>
      </c>
      <c r="D7" s="108">
        <v>86</v>
      </c>
      <c r="E7" s="108">
        <v>90</v>
      </c>
      <c r="F7" s="108">
        <v>85</v>
      </c>
      <c r="G7" s="108">
        <v>87</v>
      </c>
      <c r="H7" s="108">
        <v>83</v>
      </c>
      <c r="I7" s="108">
        <v>87</v>
      </c>
      <c r="J7" s="117">
        <v>92</v>
      </c>
      <c r="K7" s="108">
        <v>96</v>
      </c>
      <c r="L7" s="108">
        <v>92</v>
      </c>
      <c r="M7" s="108">
        <v>98</v>
      </c>
      <c r="N7" s="108">
        <v>95</v>
      </c>
      <c r="O7" s="86">
        <f>(C7+D7+E7+F7+G7+H7+I7+J7+K7+L7+M7+N7)/12</f>
        <v>89.583333333333329</v>
      </c>
      <c r="P7" s="87"/>
      <c r="R7" s="108"/>
      <c r="S7" s="68"/>
      <c r="T7" s="86"/>
    </row>
    <row r="8" spans="1:20" ht="15" x14ac:dyDescent="0.25">
      <c r="A8" s="79" t="s">
        <v>16</v>
      </c>
      <c r="B8" s="80"/>
      <c r="C8" s="108">
        <v>259</v>
      </c>
      <c r="D8" s="108">
        <v>240</v>
      </c>
      <c r="E8" s="108">
        <v>224</v>
      </c>
      <c r="F8" s="108">
        <v>280</v>
      </c>
      <c r="G8" s="108">
        <v>276</v>
      </c>
      <c r="H8" s="108">
        <v>519</v>
      </c>
      <c r="I8" s="108">
        <v>603</v>
      </c>
      <c r="J8" s="117">
        <v>539</v>
      </c>
      <c r="K8" s="108">
        <v>355</v>
      </c>
      <c r="L8" s="108">
        <v>260</v>
      </c>
      <c r="M8" s="108">
        <v>255</v>
      </c>
      <c r="N8" s="108">
        <v>346</v>
      </c>
      <c r="O8" s="86">
        <f t="shared" ref="O8:O17" si="0">(C8+D8+E8+F8+G8+H8+I8+J8+K8+L8+M8+N8)/12</f>
        <v>346.33333333333331</v>
      </c>
      <c r="P8" s="87"/>
      <c r="R8" s="108"/>
      <c r="S8" s="68"/>
      <c r="T8" s="86"/>
    </row>
    <row r="9" spans="1:20" ht="15" x14ac:dyDescent="0.25">
      <c r="A9" s="79" t="s">
        <v>17</v>
      </c>
      <c r="B9" s="80"/>
      <c r="C9" s="108">
        <v>451</v>
      </c>
      <c r="D9" s="108">
        <v>461</v>
      </c>
      <c r="E9" s="108">
        <v>457</v>
      </c>
      <c r="F9" s="108">
        <v>441</v>
      </c>
      <c r="G9" s="108">
        <v>451</v>
      </c>
      <c r="H9" s="108">
        <v>462</v>
      </c>
      <c r="I9" s="108">
        <v>472</v>
      </c>
      <c r="J9" s="117">
        <v>459</v>
      </c>
      <c r="K9" s="108">
        <v>455</v>
      </c>
      <c r="L9" s="108">
        <v>474</v>
      </c>
      <c r="M9" s="108">
        <v>499</v>
      </c>
      <c r="N9" s="108">
        <v>479</v>
      </c>
      <c r="O9" s="86">
        <f t="shared" si="0"/>
        <v>463.41666666666669</v>
      </c>
      <c r="P9" s="87"/>
      <c r="R9" s="108"/>
      <c r="S9" s="68"/>
      <c r="T9" s="86"/>
    </row>
    <row r="10" spans="1:20" ht="15" x14ac:dyDescent="0.25">
      <c r="A10" s="79" t="s">
        <v>18</v>
      </c>
      <c r="B10" s="80"/>
      <c r="C10" s="108">
        <v>1045</v>
      </c>
      <c r="D10" s="108">
        <v>1067</v>
      </c>
      <c r="E10" s="108">
        <v>1053</v>
      </c>
      <c r="F10" s="108">
        <v>987</v>
      </c>
      <c r="G10" s="108">
        <v>982</v>
      </c>
      <c r="H10" s="108">
        <v>978</v>
      </c>
      <c r="I10" s="108">
        <v>1114</v>
      </c>
      <c r="J10" s="117">
        <v>1028</v>
      </c>
      <c r="K10" s="108">
        <v>1051</v>
      </c>
      <c r="L10" s="108">
        <v>1072</v>
      </c>
      <c r="M10" s="108">
        <v>1183</v>
      </c>
      <c r="N10" s="108">
        <v>1240</v>
      </c>
      <c r="O10" s="86">
        <f t="shared" si="0"/>
        <v>1066.6666666666667</v>
      </c>
      <c r="P10" s="87"/>
      <c r="R10" s="108"/>
      <c r="S10" s="68"/>
      <c r="T10" s="86"/>
    </row>
    <row r="11" spans="1:20" ht="15" x14ac:dyDescent="0.25">
      <c r="A11" s="88" t="s">
        <v>19</v>
      </c>
      <c r="B11" s="80"/>
      <c r="C11" s="108">
        <v>1357</v>
      </c>
      <c r="D11" s="108">
        <v>1387</v>
      </c>
      <c r="E11" s="108">
        <v>1328</v>
      </c>
      <c r="F11" s="108">
        <v>1212</v>
      </c>
      <c r="G11" s="108">
        <v>1064</v>
      </c>
      <c r="H11" s="108">
        <v>1059</v>
      </c>
      <c r="I11" s="108">
        <v>1111</v>
      </c>
      <c r="J11" s="117">
        <v>1041</v>
      </c>
      <c r="K11" s="108">
        <v>1048</v>
      </c>
      <c r="L11" s="108">
        <v>1089</v>
      </c>
      <c r="M11" s="108">
        <v>1393</v>
      </c>
      <c r="N11" s="108">
        <v>1532</v>
      </c>
      <c r="O11" s="86">
        <f t="shared" si="0"/>
        <v>1218.4166666666667</v>
      </c>
      <c r="P11" s="87"/>
      <c r="R11" s="108"/>
      <c r="S11" s="68"/>
      <c r="T11" s="86"/>
    </row>
    <row r="12" spans="1:20" ht="15" x14ac:dyDescent="0.25">
      <c r="A12" s="89" t="s">
        <v>20</v>
      </c>
      <c r="B12" s="80"/>
      <c r="C12" s="108">
        <v>16</v>
      </c>
      <c r="D12" s="108">
        <v>13</v>
      </c>
      <c r="E12" s="108">
        <v>16</v>
      </c>
      <c r="F12" s="108">
        <v>12</v>
      </c>
      <c r="G12" s="108">
        <v>10</v>
      </c>
      <c r="H12" s="108">
        <v>13</v>
      </c>
      <c r="I12" s="108">
        <v>12</v>
      </c>
      <c r="J12" s="117">
        <v>10</v>
      </c>
      <c r="K12" s="108">
        <v>9</v>
      </c>
      <c r="L12" s="108">
        <v>11</v>
      </c>
      <c r="M12" s="44">
        <v>13</v>
      </c>
      <c r="N12" s="108">
        <v>15</v>
      </c>
      <c r="O12" s="86">
        <f t="shared" si="0"/>
        <v>12.5</v>
      </c>
      <c r="P12" s="87"/>
      <c r="R12" s="108"/>
      <c r="S12" s="68"/>
      <c r="T12" s="86"/>
    </row>
    <row r="13" spans="1:20" ht="15" x14ac:dyDescent="0.25">
      <c r="A13" s="79" t="s">
        <v>21</v>
      </c>
      <c r="B13" s="80"/>
      <c r="C13" s="108">
        <v>961</v>
      </c>
      <c r="D13" s="108">
        <v>1030</v>
      </c>
      <c r="E13" s="108">
        <v>1065</v>
      </c>
      <c r="F13" s="108">
        <v>1059</v>
      </c>
      <c r="G13" s="108">
        <v>1055</v>
      </c>
      <c r="H13" s="108">
        <v>1021</v>
      </c>
      <c r="I13" s="108">
        <v>1049</v>
      </c>
      <c r="J13" s="117">
        <v>1001</v>
      </c>
      <c r="K13" s="108">
        <v>1032</v>
      </c>
      <c r="L13" s="108">
        <v>1075</v>
      </c>
      <c r="M13" s="108">
        <v>1083</v>
      </c>
      <c r="N13" s="108">
        <v>1120</v>
      </c>
      <c r="O13" s="86">
        <f t="shared" si="0"/>
        <v>1045.9166666666667</v>
      </c>
      <c r="P13" s="87"/>
      <c r="R13" s="108"/>
      <c r="S13" s="68"/>
      <c r="T13" s="86"/>
    </row>
    <row r="14" spans="1:20" ht="15" x14ac:dyDescent="0.25">
      <c r="A14" s="79" t="s">
        <v>23</v>
      </c>
      <c r="B14" s="80"/>
      <c r="C14" s="108">
        <v>326</v>
      </c>
      <c r="D14" s="108">
        <v>341</v>
      </c>
      <c r="E14" s="108">
        <v>343</v>
      </c>
      <c r="F14" s="108">
        <v>323</v>
      </c>
      <c r="G14" s="108">
        <v>297</v>
      </c>
      <c r="H14" s="108">
        <v>287</v>
      </c>
      <c r="I14" s="108">
        <v>289</v>
      </c>
      <c r="J14" s="117">
        <v>279</v>
      </c>
      <c r="K14" s="108">
        <v>291</v>
      </c>
      <c r="L14" s="108">
        <v>287</v>
      </c>
      <c r="M14" s="108">
        <v>339</v>
      </c>
      <c r="N14" s="108">
        <v>350</v>
      </c>
      <c r="O14" s="86">
        <f t="shared" si="0"/>
        <v>312.66666666666669</v>
      </c>
      <c r="P14" s="87"/>
      <c r="R14" s="108"/>
      <c r="S14" s="68"/>
      <c r="T14" s="86"/>
    </row>
    <row r="15" spans="1:20" ht="15" x14ac:dyDescent="0.25">
      <c r="A15" s="79" t="s">
        <v>22</v>
      </c>
      <c r="B15" s="80"/>
      <c r="C15" s="108">
        <v>1715</v>
      </c>
      <c r="D15" s="108">
        <v>1722</v>
      </c>
      <c r="E15" s="108">
        <v>1692</v>
      </c>
      <c r="F15" s="108">
        <v>1525</v>
      </c>
      <c r="G15" s="108">
        <v>1388</v>
      </c>
      <c r="H15" s="108">
        <v>1301</v>
      </c>
      <c r="I15" s="108">
        <v>1353</v>
      </c>
      <c r="J15" s="117">
        <v>1255</v>
      </c>
      <c r="K15" s="108">
        <v>1272</v>
      </c>
      <c r="L15" s="108">
        <v>1385</v>
      </c>
      <c r="M15" s="108">
        <v>1698</v>
      </c>
      <c r="N15" s="108">
        <v>1791</v>
      </c>
      <c r="O15" s="86">
        <f t="shared" si="0"/>
        <v>1508.0833333333333</v>
      </c>
      <c r="P15" s="87"/>
      <c r="R15" s="108"/>
      <c r="S15" s="68"/>
      <c r="T15" s="86"/>
    </row>
    <row r="16" spans="1:20" ht="15" x14ac:dyDescent="0.25">
      <c r="A16" s="79" t="s">
        <v>24</v>
      </c>
      <c r="B16" s="80"/>
      <c r="C16" s="108">
        <v>3</v>
      </c>
      <c r="D16" s="108">
        <v>4</v>
      </c>
      <c r="E16" s="108">
        <v>4</v>
      </c>
      <c r="F16" s="108">
        <v>4</v>
      </c>
      <c r="G16" s="108">
        <v>4</v>
      </c>
      <c r="H16" s="108">
        <v>5</v>
      </c>
      <c r="I16" s="108">
        <v>3</v>
      </c>
      <c r="J16" s="117">
        <v>3</v>
      </c>
      <c r="K16" s="108">
        <v>1</v>
      </c>
      <c r="L16" s="108">
        <v>2</v>
      </c>
      <c r="M16" s="108">
        <v>2</v>
      </c>
      <c r="N16" s="108">
        <v>2</v>
      </c>
      <c r="O16" s="86">
        <f t="shared" si="0"/>
        <v>3.0833333333333335</v>
      </c>
      <c r="P16" s="87"/>
      <c r="R16" s="108"/>
      <c r="S16" s="68"/>
      <c r="T16" s="86"/>
    </row>
    <row r="17" spans="1:20" ht="15" x14ac:dyDescent="0.25">
      <c r="A17" s="88" t="s">
        <v>25</v>
      </c>
      <c r="B17" s="80"/>
      <c r="C17" s="108">
        <v>1105</v>
      </c>
      <c r="D17" s="108">
        <v>1068</v>
      </c>
      <c r="E17" s="108">
        <v>1023</v>
      </c>
      <c r="F17" s="108">
        <v>996</v>
      </c>
      <c r="G17" s="108">
        <v>1037</v>
      </c>
      <c r="H17" s="108">
        <v>927</v>
      </c>
      <c r="I17" s="108">
        <v>1026</v>
      </c>
      <c r="J17" s="117">
        <v>951</v>
      </c>
      <c r="K17" s="108">
        <v>1044</v>
      </c>
      <c r="L17" s="108">
        <v>1061</v>
      </c>
      <c r="M17" s="108">
        <v>1074</v>
      </c>
      <c r="N17" s="108">
        <v>1022</v>
      </c>
      <c r="O17" s="86">
        <f t="shared" si="0"/>
        <v>1027.8333333333333</v>
      </c>
      <c r="P17" s="87"/>
      <c r="R17" s="108"/>
      <c r="S17" s="68"/>
      <c r="T17" s="86"/>
    </row>
    <row r="18" spans="1:20" ht="15.75" thickBot="1" x14ac:dyDescent="0.3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M20" si="1">SUM(C7:C19)</f>
        <v>7322</v>
      </c>
      <c r="D20" s="20">
        <f t="shared" si="1"/>
        <v>7419</v>
      </c>
      <c r="E20" s="20">
        <f t="shared" si="1"/>
        <v>7295</v>
      </c>
      <c r="F20" s="20">
        <f t="shared" si="1"/>
        <v>6924</v>
      </c>
      <c r="G20" s="20">
        <f t="shared" si="1"/>
        <v>6651</v>
      </c>
      <c r="H20" s="20">
        <f t="shared" si="1"/>
        <v>6655</v>
      </c>
      <c r="I20" s="20">
        <f t="shared" si="1"/>
        <v>7119</v>
      </c>
      <c r="J20" s="20">
        <f t="shared" si="1"/>
        <v>6658</v>
      </c>
      <c r="K20" s="20">
        <f t="shared" si="1"/>
        <v>6654</v>
      </c>
      <c r="L20" s="20">
        <f t="shared" si="1"/>
        <v>6808</v>
      </c>
      <c r="M20" s="20">
        <f t="shared" si="1"/>
        <v>7637</v>
      </c>
      <c r="N20" s="20">
        <f>SUM(N7:N19)</f>
        <v>7992</v>
      </c>
      <c r="O20" s="86">
        <f>(C20+D20+E20+F20+G20+H20+I20+J20+K20+L20+M20+N20)/12</f>
        <v>7094.5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52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4" t="s">
        <v>15</v>
      </c>
      <c r="B32" s="75"/>
      <c r="C32" s="40">
        <v>17</v>
      </c>
      <c r="D32" s="40">
        <v>20</v>
      </c>
      <c r="E32" s="49">
        <v>19</v>
      </c>
      <c r="F32" s="40">
        <v>16</v>
      </c>
      <c r="G32" s="40">
        <v>20</v>
      </c>
      <c r="H32" s="40">
        <v>23</v>
      </c>
      <c r="I32" s="40">
        <v>29</v>
      </c>
      <c r="J32" s="111">
        <v>25</v>
      </c>
      <c r="K32" s="40">
        <v>29</v>
      </c>
      <c r="L32">
        <v>25</v>
      </c>
      <c r="M32" s="40">
        <v>27</v>
      </c>
      <c r="N32" s="40">
        <v>22</v>
      </c>
      <c r="O32" s="85">
        <f t="shared" ref="O32:O42" si="2">SUM(C32:N32)/12</f>
        <v>22.666666666666668</v>
      </c>
      <c r="P32" s="106"/>
      <c r="R32" s="108"/>
      <c r="S32" s="68"/>
      <c r="T32" s="68"/>
    </row>
    <row r="33" spans="1:20" ht="15" x14ac:dyDescent="0.25">
      <c r="A33" s="79" t="s">
        <v>16</v>
      </c>
      <c r="B33" s="80"/>
      <c r="C33" s="108">
        <v>161</v>
      </c>
      <c r="D33" s="108">
        <v>150</v>
      </c>
      <c r="E33" s="44">
        <v>140</v>
      </c>
      <c r="F33" s="108">
        <v>186</v>
      </c>
      <c r="G33" s="108">
        <v>188</v>
      </c>
      <c r="H33" s="108">
        <v>389</v>
      </c>
      <c r="I33" s="108">
        <v>455</v>
      </c>
      <c r="J33" s="113">
        <v>396</v>
      </c>
      <c r="K33" s="108">
        <v>238</v>
      </c>
      <c r="L33">
        <v>155</v>
      </c>
      <c r="M33" s="108">
        <v>150</v>
      </c>
      <c r="N33" s="108">
        <v>233</v>
      </c>
      <c r="O33" s="86">
        <f t="shared" si="2"/>
        <v>236.75</v>
      </c>
      <c r="P33" s="107">
        <f t="shared" ref="P33:P42" si="3">(D33+E33+F33+G33+H33+I33+J33+K33+L33+M33+N33+O33)/6</f>
        <v>486.125</v>
      </c>
      <c r="R33" s="108"/>
      <c r="S33" s="68"/>
      <c r="T33" s="37"/>
    </row>
    <row r="34" spans="1:20" ht="15" x14ac:dyDescent="0.25">
      <c r="A34" s="79" t="s">
        <v>17</v>
      </c>
      <c r="B34" s="80"/>
      <c r="C34" s="108">
        <v>223</v>
      </c>
      <c r="D34" s="108">
        <v>230</v>
      </c>
      <c r="E34" s="44">
        <v>237</v>
      </c>
      <c r="F34" s="108">
        <v>231</v>
      </c>
      <c r="G34" s="108">
        <v>227</v>
      </c>
      <c r="H34" s="108">
        <v>243</v>
      </c>
      <c r="I34" s="108">
        <v>258</v>
      </c>
      <c r="J34" s="113">
        <v>242</v>
      </c>
      <c r="K34" s="108">
        <v>234</v>
      </c>
      <c r="L34">
        <v>244</v>
      </c>
      <c r="M34" s="108">
        <v>248</v>
      </c>
      <c r="N34" s="108">
        <v>238</v>
      </c>
      <c r="O34" s="86">
        <f t="shared" si="2"/>
        <v>237.91666666666666</v>
      </c>
      <c r="P34" s="107">
        <f t="shared" si="3"/>
        <v>478.3194444444444</v>
      </c>
      <c r="R34" s="108"/>
      <c r="S34" s="68"/>
      <c r="T34" s="37"/>
    </row>
    <row r="35" spans="1:20" ht="15" x14ac:dyDescent="0.25">
      <c r="A35" s="79" t="s">
        <v>18</v>
      </c>
      <c r="B35" s="80"/>
      <c r="C35" s="108">
        <v>812</v>
      </c>
      <c r="D35" s="108">
        <v>824</v>
      </c>
      <c r="E35" s="44">
        <v>819</v>
      </c>
      <c r="F35" s="108">
        <v>764</v>
      </c>
      <c r="G35" s="108">
        <v>756</v>
      </c>
      <c r="H35" s="108">
        <v>764</v>
      </c>
      <c r="I35" s="108">
        <v>876</v>
      </c>
      <c r="J35" s="113">
        <v>793</v>
      </c>
      <c r="K35" s="108">
        <v>787</v>
      </c>
      <c r="L35">
        <v>808</v>
      </c>
      <c r="M35" s="108">
        <v>893</v>
      </c>
      <c r="N35" s="108">
        <v>923</v>
      </c>
      <c r="O35" s="86">
        <f t="shared" si="2"/>
        <v>818.25</v>
      </c>
      <c r="P35" s="107">
        <f t="shared" si="3"/>
        <v>1637.5416666666667</v>
      </c>
      <c r="R35" s="108"/>
      <c r="S35" s="68"/>
      <c r="T35" s="37"/>
    </row>
    <row r="36" spans="1:20" ht="15" x14ac:dyDescent="0.25">
      <c r="A36" s="88" t="s">
        <v>19</v>
      </c>
      <c r="B36" s="80"/>
      <c r="C36" s="108">
        <v>919</v>
      </c>
      <c r="D36" s="108">
        <v>938</v>
      </c>
      <c r="E36" s="44">
        <v>904</v>
      </c>
      <c r="F36" s="108">
        <v>826</v>
      </c>
      <c r="G36" s="108">
        <v>769</v>
      </c>
      <c r="H36" s="108">
        <v>804</v>
      </c>
      <c r="I36" s="108">
        <v>851</v>
      </c>
      <c r="J36" s="113">
        <v>790</v>
      </c>
      <c r="K36" s="108">
        <v>784</v>
      </c>
      <c r="L36">
        <v>802</v>
      </c>
      <c r="M36" s="108">
        <v>956</v>
      </c>
      <c r="N36" s="108">
        <v>1024</v>
      </c>
      <c r="O36" s="86">
        <f t="shared" si="2"/>
        <v>863.91666666666663</v>
      </c>
      <c r="P36" s="107">
        <f t="shared" si="3"/>
        <v>1718.6527777777776</v>
      </c>
      <c r="R36" s="108"/>
      <c r="S36" s="68"/>
      <c r="T36" s="37"/>
    </row>
    <row r="37" spans="1:20" ht="15" x14ac:dyDescent="0.25">
      <c r="A37" s="89" t="s">
        <v>20</v>
      </c>
      <c r="B37" s="80"/>
      <c r="C37" s="108">
        <v>1</v>
      </c>
      <c r="D37" s="108">
        <v>0</v>
      </c>
      <c r="E37" s="44">
        <v>1</v>
      </c>
      <c r="F37" s="108">
        <v>1</v>
      </c>
      <c r="G37" s="108">
        <v>1</v>
      </c>
      <c r="H37" s="108">
        <v>1</v>
      </c>
      <c r="I37" s="108">
        <v>1</v>
      </c>
      <c r="J37" s="113">
        <v>1</v>
      </c>
      <c r="K37" s="108">
        <v>1</v>
      </c>
      <c r="L37" s="118">
        <v>1</v>
      </c>
      <c r="M37" s="108">
        <v>2</v>
      </c>
      <c r="N37" s="108">
        <v>2</v>
      </c>
      <c r="O37" s="86">
        <f t="shared" si="2"/>
        <v>1.0833333333333333</v>
      </c>
      <c r="P37" s="107">
        <f t="shared" si="3"/>
        <v>2.1805555555555558</v>
      </c>
      <c r="R37" s="108"/>
      <c r="S37" s="68"/>
      <c r="T37" s="37"/>
    </row>
    <row r="38" spans="1:20" ht="15" x14ac:dyDescent="0.25">
      <c r="A38" s="79" t="s">
        <v>21</v>
      </c>
      <c r="B38" s="80"/>
      <c r="C38" s="108">
        <v>51</v>
      </c>
      <c r="D38" s="108">
        <v>56</v>
      </c>
      <c r="E38" s="44">
        <v>60</v>
      </c>
      <c r="F38" s="108">
        <v>54</v>
      </c>
      <c r="G38" s="108">
        <v>51</v>
      </c>
      <c r="H38" s="108">
        <v>46</v>
      </c>
      <c r="I38" s="108">
        <v>47</v>
      </c>
      <c r="J38" s="113">
        <v>49</v>
      </c>
      <c r="K38" s="108">
        <v>47</v>
      </c>
      <c r="L38">
        <v>48</v>
      </c>
      <c r="M38" s="108">
        <v>44</v>
      </c>
      <c r="N38" s="108">
        <v>56</v>
      </c>
      <c r="O38" s="86">
        <f t="shared" si="2"/>
        <v>50.75</v>
      </c>
      <c r="P38" s="107">
        <f t="shared" si="3"/>
        <v>101.45833333333333</v>
      </c>
      <c r="R38" s="108"/>
      <c r="S38" s="68"/>
      <c r="T38" s="37"/>
    </row>
    <row r="39" spans="1:20" ht="15" x14ac:dyDescent="0.25">
      <c r="A39" s="79" t="s">
        <v>23</v>
      </c>
      <c r="B39" s="80"/>
      <c r="C39" s="108">
        <v>29</v>
      </c>
      <c r="D39" s="108">
        <v>31</v>
      </c>
      <c r="E39" s="44">
        <v>28</v>
      </c>
      <c r="F39" s="108">
        <v>30</v>
      </c>
      <c r="G39" s="108">
        <v>26</v>
      </c>
      <c r="H39" s="108">
        <v>33</v>
      </c>
      <c r="I39" s="108">
        <v>33</v>
      </c>
      <c r="J39" s="113">
        <v>26</v>
      </c>
      <c r="K39" s="108">
        <v>18</v>
      </c>
      <c r="L39">
        <v>17</v>
      </c>
      <c r="M39" s="108">
        <v>21</v>
      </c>
      <c r="N39" s="108">
        <v>21</v>
      </c>
      <c r="O39" s="86">
        <f t="shared" si="2"/>
        <v>26.083333333333332</v>
      </c>
      <c r="P39" s="107">
        <f t="shared" si="3"/>
        <v>51.68055555555555</v>
      </c>
      <c r="R39" s="108"/>
      <c r="S39" s="68"/>
      <c r="T39" s="37"/>
    </row>
    <row r="40" spans="1:20" ht="15" x14ac:dyDescent="0.25">
      <c r="A40" s="79" t="s">
        <v>22</v>
      </c>
      <c r="B40" s="80"/>
      <c r="C40" s="108">
        <v>802</v>
      </c>
      <c r="D40" s="108">
        <v>799</v>
      </c>
      <c r="E40" s="44">
        <v>788</v>
      </c>
      <c r="F40" s="108">
        <v>654</v>
      </c>
      <c r="G40" s="108">
        <v>599</v>
      </c>
      <c r="H40" s="108">
        <v>545</v>
      </c>
      <c r="I40" s="108">
        <v>592</v>
      </c>
      <c r="J40" s="113">
        <v>540</v>
      </c>
      <c r="K40" s="108">
        <v>532</v>
      </c>
      <c r="L40">
        <v>558</v>
      </c>
      <c r="M40" s="108">
        <v>798</v>
      </c>
      <c r="N40" s="108">
        <v>868</v>
      </c>
      <c r="O40" s="86">
        <f t="shared" si="2"/>
        <v>672.91666666666663</v>
      </c>
      <c r="P40" s="107">
        <f t="shared" si="3"/>
        <v>1324.3194444444446</v>
      </c>
      <c r="R40" s="108"/>
      <c r="S40" s="68"/>
      <c r="T40" s="37"/>
    </row>
    <row r="41" spans="1:20" ht="15" x14ac:dyDescent="0.25">
      <c r="A41" s="88" t="s">
        <v>24</v>
      </c>
      <c r="B41" s="80"/>
      <c r="C41" s="108">
        <v>0</v>
      </c>
      <c r="D41" s="108">
        <v>0</v>
      </c>
      <c r="E41" s="44">
        <v>0</v>
      </c>
      <c r="F41" s="108">
        <v>0</v>
      </c>
      <c r="G41" s="108">
        <v>0</v>
      </c>
      <c r="H41" s="108">
        <v>0</v>
      </c>
      <c r="I41" s="108">
        <v>0</v>
      </c>
      <c r="J41" s="113">
        <v>0</v>
      </c>
      <c r="K41" s="108">
        <v>0</v>
      </c>
      <c r="L41">
        <v>0</v>
      </c>
      <c r="M41" s="108">
        <v>0</v>
      </c>
      <c r="N41" s="108">
        <v>0</v>
      </c>
      <c r="O41" s="86">
        <f t="shared" si="2"/>
        <v>0</v>
      </c>
      <c r="P41" s="107">
        <f t="shared" si="3"/>
        <v>0</v>
      </c>
      <c r="R41" s="108"/>
      <c r="S41" s="68"/>
      <c r="T41" s="37"/>
    </row>
    <row r="42" spans="1:20" ht="15" x14ac:dyDescent="0.25">
      <c r="A42" s="88" t="s">
        <v>25</v>
      </c>
      <c r="B42" s="80"/>
      <c r="C42" s="108">
        <v>582</v>
      </c>
      <c r="D42" s="108">
        <v>580</v>
      </c>
      <c r="E42" s="44">
        <v>551</v>
      </c>
      <c r="F42" s="108">
        <v>548</v>
      </c>
      <c r="G42" s="108">
        <v>588</v>
      </c>
      <c r="H42" s="108">
        <v>533</v>
      </c>
      <c r="I42" s="108">
        <v>606</v>
      </c>
      <c r="J42" s="113">
        <v>582</v>
      </c>
      <c r="K42" s="108">
        <v>635</v>
      </c>
      <c r="L42">
        <v>643</v>
      </c>
      <c r="M42" s="108">
        <v>652</v>
      </c>
      <c r="N42" s="108">
        <v>614</v>
      </c>
      <c r="O42" s="86">
        <f t="shared" si="2"/>
        <v>592.83333333333337</v>
      </c>
      <c r="P42" s="107">
        <f t="shared" si="3"/>
        <v>1187.4722222222222</v>
      </c>
      <c r="R42" s="108"/>
      <c r="S42" s="68"/>
      <c r="T42" s="37"/>
    </row>
    <row r="43" spans="1:20" ht="15.75" thickBot="1" x14ac:dyDescent="0.3">
      <c r="A43" s="90"/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3597</v>
      </c>
      <c r="D45" s="20">
        <f t="shared" ref="D45:N45" si="4">SUM(D32:D44)</f>
        <v>3628</v>
      </c>
      <c r="E45" s="20">
        <f t="shared" si="4"/>
        <v>3547</v>
      </c>
      <c r="F45" s="20">
        <f t="shared" si="4"/>
        <v>3310</v>
      </c>
      <c r="G45" s="20">
        <f t="shared" si="4"/>
        <v>3225</v>
      </c>
      <c r="H45" s="20">
        <f t="shared" si="4"/>
        <v>3381</v>
      </c>
      <c r="I45" s="20">
        <f t="shared" si="4"/>
        <v>3748</v>
      </c>
      <c r="J45" s="20">
        <f t="shared" si="4"/>
        <v>3444</v>
      </c>
      <c r="K45" s="20">
        <f t="shared" si="4"/>
        <v>3305</v>
      </c>
      <c r="L45" s="20">
        <f t="shared" si="4"/>
        <v>3301</v>
      </c>
      <c r="M45" s="20">
        <f t="shared" si="4"/>
        <v>3791</v>
      </c>
      <c r="N45" s="20">
        <f t="shared" si="4"/>
        <v>4001</v>
      </c>
      <c r="O45" s="86">
        <f>SUM(C45:N45)/12</f>
        <v>3523.1666666666665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O47" si="5">C45/C20</f>
        <v>0.49125921879267959</v>
      </c>
      <c r="D47" s="26">
        <f t="shared" si="5"/>
        <v>0.48901469200700903</v>
      </c>
      <c r="E47" s="26">
        <f t="shared" si="5"/>
        <v>0.48622344071281698</v>
      </c>
      <c r="F47" s="26">
        <f t="shared" si="5"/>
        <v>0.47804737146158288</v>
      </c>
      <c r="G47" s="26">
        <f t="shared" si="5"/>
        <v>0.48488949030221018</v>
      </c>
      <c r="H47" s="26">
        <f t="shared" si="5"/>
        <v>0.50803906836964685</v>
      </c>
      <c r="I47" s="26">
        <f t="shared" si="5"/>
        <v>0.52647843798286276</v>
      </c>
      <c r="J47" s="26">
        <f t="shared" si="5"/>
        <v>0.51727245419044754</v>
      </c>
      <c r="K47" s="26">
        <f t="shared" si="5"/>
        <v>0.49669371806432222</v>
      </c>
      <c r="L47" s="26">
        <f t="shared" si="5"/>
        <v>0.48487074030552291</v>
      </c>
      <c r="M47" s="26">
        <f t="shared" si="5"/>
        <v>0.4963991095980097</v>
      </c>
      <c r="N47" s="26">
        <f t="shared" si="5"/>
        <v>0.50062562562562563</v>
      </c>
      <c r="O47" s="26">
        <f t="shared" si="5"/>
        <v>0.49660535156341767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 t="s">
        <v>37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 t="s">
        <v>53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honeticPr fontId="18" type="noConversion"/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topLeftCell="A7" zoomScale="80" workbookViewId="0">
      <selection activeCell="M7" sqref="M7:M17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70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46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46"/>
    </row>
    <row r="3" spans="1:20" ht="13.5" thickBot="1" x14ac:dyDescent="0.25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x14ac:dyDescent="0.2">
      <c r="A4" s="74" t="s">
        <v>0</v>
      </c>
      <c r="B4" s="75"/>
      <c r="C4" s="76" t="s">
        <v>1</v>
      </c>
      <c r="D4" s="76" t="s">
        <v>2</v>
      </c>
      <c r="E4" s="76" t="s">
        <v>3</v>
      </c>
      <c r="F4" s="77" t="s">
        <v>4</v>
      </c>
      <c r="G4" s="77" t="s">
        <v>5</v>
      </c>
      <c r="H4" s="76" t="s">
        <v>6</v>
      </c>
      <c r="I4" s="76" t="s">
        <v>7</v>
      </c>
      <c r="J4" s="76" t="s">
        <v>8</v>
      </c>
      <c r="K4" s="76" t="s">
        <v>9</v>
      </c>
      <c r="L4" s="77" t="s">
        <v>10</v>
      </c>
      <c r="M4" s="76" t="s">
        <v>11</v>
      </c>
      <c r="N4" s="76" t="s">
        <v>12</v>
      </c>
      <c r="O4" s="77" t="s">
        <v>13</v>
      </c>
      <c r="P4" s="78"/>
    </row>
    <row r="5" spans="1:20" x14ac:dyDescent="0.2">
      <c r="A5" s="79" t="s">
        <v>14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33</v>
      </c>
      <c r="P5" s="83"/>
    </row>
    <row r="6" spans="1:20" ht="15" thickBot="1" x14ac:dyDescent="0.25">
      <c r="A6" s="10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2" t="s">
        <v>50</v>
      </c>
      <c r="P6" s="105"/>
      <c r="R6" s="41"/>
      <c r="S6" s="68"/>
      <c r="T6" s="68"/>
    </row>
    <row r="7" spans="1:20" ht="15" x14ac:dyDescent="0.25">
      <c r="A7" s="89" t="s">
        <v>15</v>
      </c>
      <c r="B7" s="80"/>
      <c r="C7" s="108">
        <v>62</v>
      </c>
      <c r="D7" s="41">
        <v>57</v>
      </c>
      <c r="E7" s="41">
        <v>57</v>
      </c>
      <c r="F7" s="41">
        <v>55</v>
      </c>
      <c r="G7" s="108">
        <v>50</v>
      </c>
      <c r="H7" s="41">
        <v>50</v>
      </c>
      <c r="I7" s="41">
        <v>50</v>
      </c>
      <c r="J7" s="109">
        <v>51</v>
      </c>
      <c r="K7" s="108">
        <v>55</v>
      </c>
      <c r="L7" s="108">
        <v>53</v>
      </c>
      <c r="M7" s="108">
        <v>63</v>
      </c>
      <c r="N7" s="116">
        <v>73</v>
      </c>
      <c r="O7" s="86">
        <f>(C7+D7+E7+F7+G7+H7+I7+J7+K7+L7+M7+N7)/12</f>
        <v>56.333333333333336</v>
      </c>
      <c r="P7" s="87"/>
      <c r="R7" s="108">
        <v>18</v>
      </c>
      <c r="S7" s="68">
        <f>K7+R7</f>
        <v>73</v>
      </c>
      <c r="T7" s="86"/>
    </row>
    <row r="8" spans="1:20" ht="15" x14ac:dyDescent="0.25">
      <c r="A8" s="79" t="s">
        <v>16</v>
      </c>
      <c r="B8" s="80"/>
      <c r="C8" s="108">
        <v>160</v>
      </c>
      <c r="D8" s="41">
        <v>156</v>
      </c>
      <c r="E8" s="41">
        <v>161</v>
      </c>
      <c r="F8" s="41">
        <v>301</v>
      </c>
      <c r="G8" s="41">
        <v>205</v>
      </c>
      <c r="H8" s="41">
        <v>431</v>
      </c>
      <c r="I8" s="41">
        <v>492</v>
      </c>
      <c r="J8" s="109">
        <v>486</v>
      </c>
      <c r="K8" s="108">
        <v>289</v>
      </c>
      <c r="L8" s="108">
        <v>229</v>
      </c>
      <c r="M8" s="108">
        <v>218</v>
      </c>
      <c r="N8" s="116">
        <v>334</v>
      </c>
      <c r="O8" s="86">
        <f t="shared" ref="O8:O20" si="0">(C8+D8+E8+F8+G8+H8+I8+J8+K8+L8+M8+N8)/12</f>
        <v>288.5</v>
      </c>
      <c r="P8" s="87"/>
      <c r="R8" s="108">
        <v>79</v>
      </c>
      <c r="S8" s="68">
        <f t="shared" ref="S8:S17" si="1">K8+R8</f>
        <v>368</v>
      </c>
      <c r="T8" s="86"/>
    </row>
    <row r="9" spans="1:20" ht="15" x14ac:dyDescent="0.25">
      <c r="A9" s="79" t="s">
        <v>17</v>
      </c>
      <c r="B9" s="80"/>
      <c r="C9" s="108">
        <v>315</v>
      </c>
      <c r="D9" s="41">
        <v>320</v>
      </c>
      <c r="E9" s="41">
        <v>329</v>
      </c>
      <c r="F9" s="41">
        <v>335</v>
      </c>
      <c r="G9" s="41">
        <v>357</v>
      </c>
      <c r="H9" s="41">
        <v>359</v>
      </c>
      <c r="I9" s="41">
        <v>359</v>
      </c>
      <c r="J9" s="109">
        <v>378</v>
      </c>
      <c r="K9" s="108">
        <v>355</v>
      </c>
      <c r="L9" s="108">
        <v>361</v>
      </c>
      <c r="M9" s="108">
        <v>396</v>
      </c>
      <c r="N9" s="116">
        <v>387</v>
      </c>
      <c r="O9" s="86">
        <f t="shared" si="0"/>
        <v>354.25</v>
      </c>
      <c r="P9" s="87"/>
      <c r="R9" s="108">
        <v>50</v>
      </c>
      <c r="S9" s="68">
        <f t="shared" si="1"/>
        <v>405</v>
      </c>
      <c r="T9" s="86"/>
    </row>
    <row r="10" spans="1:20" ht="15" x14ac:dyDescent="0.25">
      <c r="A10" s="79" t="s">
        <v>18</v>
      </c>
      <c r="B10" s="80"/>
      <c r="C10" s="108">
        <v>738</v>
      </c>
      <c r="D10" s="41">
        <v>761</v>
      </c>
      <c r="E10" s="41">
        <v>719</v>
      </c>
      <c r="F10" s="41">
        <v>683</v>
      </c>
      <c r="G10" s="41">
        <v>713</v>
      </c>
      <c r="H10" s="41">
        <v>708</v>
      </c>
      <c r="I10" s="41">
        <v>752</v>
      </c>
      <c r="J10" s="109">
        <v>748</v>
      </c>
      <c r="K10" s="108">
        <v>715</v>
      </c>
      <c r="L10" s="108">
        <v>724</v>
      </c>
      <c r="M10" s="108">
        <v>865</v>
      </c>
      <c r="N10" s="116">
        <v>860</v>
      </c>
      <c r="O10" s="86">
        <f t="shared" si="0"/>
        <v>748.83333333333337</v>
      </c>
      <c r="P10" s="87"/>
      <c r="R10" s="108">
        <v>181</v>
      </c>
      <c r="S10" s="68">
        <f t="shared" si="1"/>
        <v>896</v>
      </c>
      <c r="T10" s="86"/>
    </row>
    <row r="11" spans="1:20" ht="15" x14ac:dyDescent="0.25">
      <c r="A11" s="88" t="s">
        <v>19</v>
      </c>
      <c r="B11" s="80"/>
      <c r="C11" s="108">
        <v>1005</v>
      </c>
      <c r="D11" s="41">
        <v>1057</v>
      </c>
      <c r="E11" s="41">
        <v>1025</v>
      </c>
      <c r="F11" s="41">
        <v>908</v>
      </c>
      <c r="G11" s="41">
        <v>852</v>
      </c>
      <c r="H11" s="41">
        <v>877</v>
      </c>
      <c r="I11" s="41">
        <v>851</v>
      </c>
      <c r="J11" s="109">
        <v>857</v>
      </c>
      <c r="K11" s="108">
        <v>812</v>
      </c>
      <c r="L11" s="108">
        <v>861</v>
      </c>
      <c r="M11" s="108">
        <v>1131</v>
      </c>
      <c r="N11" s="116">
        <v>1188</v>
      </c>
      <c r="O11" s="86">
        <f t="shared" si="0"/>
        <v>952</v>
      </c>
      <c r="P11" s="87"/>
      <c r="R11" s="108">
        <v>284</v>
      </c>
      <c r="S11" s="68">
        <f t="shared" si="1"/>
        <v>1096</v>
      </c>
      <c r="T11" s="86"/>
    </row>
    <row r="12" spans="1:20" ht="15" x14ac:dyDescent="0.25">
      <c r="A12" s="89" t="s">
        <v>20</v>
      </c>
      <c r="B12" s="80"/>
      <c r="C12" s="108">
        <v>16</v>
      </c>
      <c r="D12" s="41">
        <v>17</v>
      </c>
      <c r="E12" s="41">
        <v>17</v>
      </c>
      <c r="F12" s="41">
        <v>16</v>
      </c>
      <c r="G12" s="41">
        <v>16</v>
      </c>
      <c r="H12" s="41">
        <v>15</v>
      </c>
      <c r="I12" s="41">
        <v>15</v>
      </c>
      <c r="J12" s="109">
        <v>10</v>
      </c>
      <c r="K12" s="108">
        <v>9</v>
      </c>
      <c r="L12" s="108">
        <v>10</v>
      </c>
      <c r="M12" s="44">
        <v>12</v>
      </c>
      <c r="N12" s="116">
        <v>15</v>
      </c>
      <c r="O12" s="86">
        <f t="shared" si="0"/>
        <v>14</v>
      </c>
      <c r="P12" s="87"/>
      <c r="R12" s="108">
        <v>10</v>
      </c>
      <c r="S12" s="68">
        <f t="shared" si="1"/>
        <v>19</v>
      </c>
      <c r="T12" s="86"/>
    </row>
    <row r="13" spans="1:20" ht="15" x14ac:dyDescent="0.25">
      <c r="A13" s="79" t="s">
        <v>21</v>
      </c>
      <c r="B13" s="80"/>
      <c r="C13" s="108">
        <v>707</v>
      </c>
      <c r="D13" s="41">
        <v>737</v>
      </c>
      <c r="E13" s="41">
        <v>713</v>
      </c>
      <c r="F13" s="41">
        <v>722</v>
      </c>
      <c r="G13" s="41">
        <v>744</v>
      </c>
      <c r="H13" s="41">
        <v>683</v>
      </c>
      <c r="I13" s="41">
        <v>658</v>
      </c>
      <c r="J13" s="109">
        <v>654</v>
      </c>
      <c r="K13" s="108">
        <v>698</v>
      </c>
      <c r="L13" s="108">
        <v>747</v>
      </c>
      <c r="M13" s="108">
        <v>801</v>
      </c>
      <c r="N13" s="116">
        <v>824</v>
      </c>
      <c r="O13" s="86">
        <f t="shared" si="0"/>
        <v>724</v>
      </c>
      <c r="P13" s="87"/>
      <c r="R13" s="108">
        <v>293</v>
      </c>
      <c r="S13" s="68">
        <f t="shared" si="1"/>
        <v>991</v>
      </c>
      <c r="T13" s="86"/>
    </row>
    <row r="14" spans="1:20" ht="15" x14ac:dyDescent="0.25">
      <c r="A14" s="79" t="s">
        <v>23</v>
      </c>
      <c r="B14" s="80"/>
      <c r="C14" s="108">
        <v>219</v>
      </c>
      <c r="D14" s="41">
        <v>221</v>
      </c>
      <c r="E14" s="41">
        <v>207</v>
      </c>
      <c r="F14" s="41">
        <v>189</v>
      </c>
      <c r="G14" s="41">
        <v>178</v>
      </c>
      <c r="H14" s="41">
        <v>176</v>
      </c>
      <c r="I14" s="41">
        <v>176</v>
      </c>
      <c r="J14" s="109">
        <v>176</v>
      </c>
      <c r="K14" s="108">
        <v>185</v>
      </c>
      <c r="L14" s="108">
        <v>220</v>
      </c>
      <c r="M14" s="108">
        <v>275</v>
      </c>
      <c r="N14" s="116">
        <v>294</v>
      </c>
      <c r="O14" s="86">
        <f t="shared" si="0"/>
        <v>209.66666666666666</v>
      </c>
      <c r="P14" s="87"/>
      <c r="R14" s="108">
        <v>34</v>
      </c>
      <c r="S14" s="68">
        <f t="shared" si="1"/>
        <v>219</v>
      </c>
      <c r="T14" s="86"/>
    </row>
    <row r="15" spans="1:20" ht="15" x14ac:dyDescent="0.25">
      <c r="A15" s="79" t="s">
        <v>22</v>
      </c>
      <c r="B15" s="80"/>
      <c r="C15" s="108">
        <v>1339</v>
      </c>
      <c r="D15" s="41">
        <v>1364</v>
      </c>
      <c r="E15" s="41">
        <v>1250</v>
      </c>
      <c r="F15" s="41">
        <v>1042</v>
      </c>
      <c r="G15" s="41">
        <v>967</v>
      </c>
      <c r="H15" s="41">
        <v>953</v>
      </c>
      <c r="I15" s="41">
        <v>992</v>
      </c>
      <c r="J15" s="109">
        <v>973</v>
      </c>
      <c r="K15" s="108">
        <v>1069</v>
      </c>
      <c r="L15" s="108">
        <v>1130</v>
      </c>
      <c r="M15" s="108">
        <v>1458</v>
      </c>
      <c r="N15" s="116">
        <v>1544</v>
      </c>
      <c r="O15" s="86">
        <f t="shared" si="0"/>
        <v>1173.4166666666667</v>
      </c>
      <c r="P15" s="87"/>
      <c r="R15" s="108">
        <v>359</v>
      </c>
      <c r="S15" s="68">
        <f t="shared" si="1"/>
        <v>1428</v>
      </c>
      <c r="T15" s="86"/>
    </row>
    <row r="16" spans="1:20" ht="15" x14ac:dyDescent="0.25">
      <c r="A16" s="79" t="s">
        <v>24</v>
      </c>
      <c r="B16" s="80"/>
      <c r="C16" s="108">
        <v>2</v>
      </c>
      <c r="D16" s="41">
        <v>2</v>
      </c>
      <c r="E16" s="41">
        <v>1</v>
      </c>
      <c r="F16" s="41">
        <v>3</v>
      </c>
      <c r="G16" s="41">
        <v>3</v>
      </c>
      <c r="H16" s="41">
        <v>2</v>
      </c>
      <c r="I16" s="41">
        <v>2</v>
      </c>
      <c r="J16" s="109">
        <v>2</v>
      </c>
      <c r="K16" s="108">
        <v>2</v>
      </c>
      <c r="L16" s="108">
        <v>3</v>
      </c>
      <c r="M16" s="108">
        <v>2</v>
      </c>
      <c r="N16" s="116">
        <v>3</v>
      </c>
      <c r="O16" s="86">
        <f t="shared" si="0"/>
        <v>2.25</v>
      </c>
      <c r="P16" s="87"/>
      <c r="R16" s="108">
        <v>0</v>
      </c>
      <c r="S16" s="68">
        <f t="shared" si="1"/>
        <v>2</v>
      </c>
      <c r="T16" s="86"/>
    </row>
    <row r="17" spans="1:20" ht="15" x14ac:dyDescent="0.25">
      <c r="A17" s="88" t="s">
        <v>25</v>
      </c>
      <c r="B17" s="80"/>
      <c r="C17" s="108">
        <v>961</v>
      </c>
      <c r="D17" s="41">
        <v>1056</v>
      </c>
      <c r="E17" s="41">
        <v>1030</v>
      </c>
      <c r="F17" s="41">
        <v>1038</v>
      </c>
      <c r="G17" s="41">
        <v>1094</v>
      </c>
      <c r="H17" s="41">
        <v>1022</v>
      </c>
      <c r="I17" s="41">
        <v>979</v>
      </c>
      <c r="J17" s="109">
        <v>1013</v>
      </c>
      <c r="K17" s="108">
        <v>1045</v>
      </c>
      <c r="L17" s="108">
        <v>1025</v>
      </c>
      <c r="M17" s="108">
        <v>1053</v>
      </c>
      <c r="N17" s="116">
        <v>972</v>
      </c>
      <c r="O17" s="86">
        <f t="shared" si="0"/>
        <v>1024</v>
      </c>
      <c r="P17" s="87"/>
      <c r="R17" s="108">
        <v>147</v>
      </c>
      <c r="S17" s="68">
        <f t="shared" si="1"/>
        <v>1192</v>
      </c>
      <c r="T17" s="86"/>
    </row>
    <row r="18" spans="1:20" ht="15.75" thickBot="1" x14ac:dyDescent="0.3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  <c r="R18" s="69"/>
      <c r="S18" s="69"/>
      <c r="T18" s="69"/>
    </row>
    <row r="19" spans="1:20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94"/>
      <c r="R19" s="69"/>
      <c r="S19" s="69"/>
      <c r="T19" s="69"/>
    </row>
    <row r="20" spans="1:20" ht="15" x14ac:dyDescent="0.25">
      <c r="A20" s="7" t="s">
        <v>27</v>
      </c>
      <c r="B20" s="8"/>
      <c r="C20" s="20">
        <f t="shared" ref="C20:M20" si="2">SUM(C7:C19)</f>
        <v>5524</v>
      </c>
      <c r="D20" s="20">
        <f t="shared" si="2"/>
        <v>5748</v>
      </c>
      <c r="E20" s="20">
        <f t="shared" si="2"/>
        <v>5509</v>
      </c>
      <c r="F20" s="20">
        <f t="shared" si="2"/>
        <v>5292</v>
      </c>
      <c r="G20" s="20">
        <f t="shared" si="2"/>
        <v>5179</v>
      </c>
      <c r="H20" s="20">
        <f t="shared" si="2"/>
        <v>5276</v>
      </c>
      <c r="I20" s="20">
        <f t="shared" si="2"/>
        <v>5326</v>
      </c>
      <c r="J20" s="20">
        <f t="shared" si="2"/>
        <v>5348</v>
      </c>
      <c r="K20" s="20">
        <f t="shared" si="2"/>
        <v>5234</v>
      </c>
      <c r="L20" s="20">
        <f t="shared" si="2"/>
        <v>5363</v>
      </c>
      <c r="M20" s="20">
        <f t="shared" si="2"/>
        <v>6274</v>
      </c>
      <c r="N20" s="20">
        <f>SUM(N7:N19)</f>
        <v>6494</v>
      </c>
      <c r="O20" s="86">
        <f t="shared" si="0"/>
        <v>5547.25</v>
      </c>
      <c r="P20" s="94"/>
      <c r="R20" s="69"/>
      <c r="S20" s="69"/>
      <c r="T20" s="69"/>
    </row>
    <row r="21" spans="1:20" ht="15.75" thickBot="1" x14ac:dyDescent="0.3">
      <c r="A21" s="95"/>
      <c r="B21" s="9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97"/>
      <c r="R21" s="69"/>
      <c r="S21" s="69"/>
      <c r="T21" s="69"/>
    </row>
    <row r="22" spans="1:20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R22" s="69"/>
      <c r="S22" s="69"/>
      <c r="T22" s="69"/>
    </row>
    <row r="23" spans="1:2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73"/>
      <c r="R23" s="69"/>
      <c r="S23" s="69"/>
      <c r="T23" s="69"/>
    </row>
    <row r="24" spans="1:2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3"/>
      <c r="R24" s="69"/>
      <c r="S24" s="69"/>
      <c r="T24" s="69"/>
    </row>
    <row r="25" spans="1:2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3"/>
      <c r="R25" s="69"/>
      <c r="S25" s="69"/>
      <c r="T25" s="69"/>
    </row>
    <row r="26" spans="1:20" x14ac:dyDescent="0.2">
      <c r="A26" s="70" t="s">
        <v>48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3"/>
      <c r="R26" s="69"/>
      <c r="S26" s="69"/>
      <c r="T26" s="69"/>
    </row>
    <row r="27" spans="1:20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3"/>
      <c r="R27" s="69"/>
      <c r="S27" s="69"/>
      <c r="T27" s="69"/>
    </row>
    <row r="28" spans="1:20" ht="13.5" thickBo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3"/>
      <c r="R28" s="69"/>
      <c r="S28" s="69"/>
      <c r="T28" s="69"/>
    </row>
    <row r="29" spans="1:20" x14ac:dyDescent="0.2">
      <c r="A29" s="74" t="s">
        <v>30</v>
      </c>
      <c r="B29" s="75"/>
      <c r="C29" s="76" t="s">
        <v>1</v>
      </c>
      <c r="D29" s="76" t="s">
        <v>2</v>
      </c>
      <c r="E29" s="76" t="s">
        <v>3</v>
      </c>
      <c r="F29" s="76" t="s">
        <v>4</v>
      </c>
      <c r="G29" s="76" t="s">
        <v>5</v>
      </c>
      <c r="H29" s="76" t="s">
        <v>6</v>
      </c>
      <c r="I29" s="76" t="s">
        <v>7</v>
      </c>
      <c r="J29" s="76" t="s">
        <v>8</v>
      </c>
      <c r="K29" s="76" t="s">
        <v>9</v>
      </c>
      <c r="L29" s="76" t="s">
        <v>10</v>
      </c>
      <c r="M29" s="76" t="s">
        <v>11</v>
      </c>
      <c r="N29" s="76" t="s">
        <v>12</v>
      </c>
      <c r="O29" s="77" t="s">
        <v>13</v>
      </c>
      <c r="P29" s="99"/>
      <c r="R29" s="69"/>
      <c r="S29" s="69"/>
      <c r="T29" s="69"/>
    </row>
    <row r="30" spans="1:20" x14ac:dyDescent="0.2">
      <c r="A30" s="79"/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 t="s">
        <v>33</v>
      </c>
      <c r="P30" s="100"/>
      <c r="R30" s="69"/>
      <c r="S30" s="69"/>
      <c r="T30" s="69"/>
    </row>
    <row r="31" spans="1:20" ht="13.5" thickBo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102" t="s">
        <v>49</v>
      </c>
      <c r="P31" s="103"/>
      <c r="R31" s="69"/>
      <c r="S31" s="69"/>
      <c r="T31" s="69"/>
    </row>
    <row r="32" spans="1:20" ht="15" x14ac:dyDescent="0.25">
      <c r="A32" s="84" t="s">
        <v>15</v>
      </c>
      <c r="B32" s="75"/>
      <c r="C32" s="110">
        <v>13</v>
      </c>
      <c r="D32" s="39">
        <v>12</v>
      </c>
      <c r="E32" s="43">
        <v>13</v>
      </c>
      <c r="F32" s="39">
        <v>11</v>
      </c>
      <c r="G32" s="39">
        <v>11</v>
      </c>
      <c r="H32" s="39">
        <v>10</v>
      </c>
      <c r="I32" s="39">
        <v>10</v>
      </c>
      <c r="J32" s="111">
        <v>13</v>
      </c>
      <c r="K32" s="40">
        <v>16</v>
      </c>
      <c r="L32">
        <v>16</v>
      </c>
      <c r="M32" s="40">
        <v>16</v>
      </c>
      <c r="N32" s="40">
        <v>14</v>
      </c>
      <c r="O32" s="85">
        <f>(C32+D32+E32+F32+G32+H32+I32+J32+K32+L32+M32+N32)/12</f>
        <v>12.916666666666666</v>
      </c>
      <c r="P32" s="106"/>
      <c r="R32" s="108">
        <v>4</v>
      </c>
      <c r="S32" s="68">
        <f>K32+R32</f>
        <v>20</v>
      </c>
      <c r="T32" s="68"/>
    </row>
    <row r="33" spans="1:20" ht="15" x14ac:dyDescent="0.25">
      <c r="A33" s="79" t="s">
        <v>16</v>
      </c>
      <c r="B33" s="80"/>
      <c r="C33" s="112">
        <v>104</v>
      </c>
      <c r="D33" s="41">
        <v>101</v>
      </c>
      <c r="E33" s="44">
        <v>102</v>
      </c>
      <c r="F33" s="41">
        <v>227</v>
      </c>
      <c r="G33" s="41">
        <v>145</v>
      </c>
      <c r="H33" s="41">
        <v>335</v>
      </c>
      <c r="I33" s="41">
        <v>381</v>
      </c>
      <c r="J33" s="113">
        <v>372</v>
      </c>
      <c r="K33" s="108">
        <v>198</v>
      </c>
      <c r="L33">
        <v>147</v>
      </c>
      <c r="M33" s="108">
        <v>137</v>
      </c>
      <c r="N33" s="108">
        <v>231</v>
      </c>
      <c r="O33" s="86">
        <f t="shared" ref="O33:O45" si="3">(C33+D33+E33+F33+G33+H33+I33+J33+K33+L33+M33+N33)/12</f>
        <v>206.66666666666666</v>
      </c>
      <c r="P33" s="107">
        <f t="shared" ref="P33:P42" si="4">(D33+E33+F33+G33+H33+I33+J33+K33+L33+M33+N33+O33)/6</f>
        <v>430.4444444444444</v>
      </c>
      <c r="R33" s="108">
        <v>63</v>
      </c>
      <c r="S33" s="68">
        <f t="shared" ref="S33:S42" si="5">K33+R33</f>
        <v>261</v>
      </c>
      <c r="T33" s="37"/>
    </row>
    <row r="34" spans="1:20" ht="15" x14ac:dyDescent="0.25">
      <c r="A34" s="79" t="s">
        <v>17</v>
      </c>
      <c r="B34" s="80"/>
      <c r="C34" s="112">
        <v>162</v>
      </c>
      <c r="D34" s="41">
        <v>163</v>
      </c>
      <c r="E34" s="44">
        <v>170</v>
      </c>
      <c r="F34" s="41">
        <v>177</v>
      </c>
      <c r="G34" s="41">
        <v>182</v>
      </c>
      <c r="H34" s="41">
        <v>189</v>
      </c>
      <c r="I34" s="41">
        <v>204</v>
      </c>
      <c r="J34" s="113">
        <v>204</v>
      </c>
      <c r="K34" s="108">
        <v>179</v>
      </c>
      <c r="L34">
        <v>180</v>
      </c>
      <c r="M34" s="108">
        <v>188</v>
      </c>
      <c r="N34" s="108">
        <v>187</v>
      </c>
      <c r="O34" s="86">
        <f t="shared" si="3"/>
        <v>182.08333333333334</v>
      </c>
      <c r="P34" s="107">
        <f t="shared" si="4"/>
        <v>367.51388888888891</v>
      </c>
      <c r="R34" s="108">
        <v>18</v>
      </c>
      <c r="S34" s="68">
        <f t="shared" si="5"/>
        <v>197</v>
      </c>
      <c r="T34" s="37"/>
    </row>
    <row r="35" spans="1:20" ht="15" x14ac:dyDescent="0.25">
      <c r="A35" s="79" t="s">
        <v>18</v>
      </c>
      <c r="B35" s="80"/>
      <c r="C35" s="112">
        <v>579</v>
      </c>
      <c r="D35" s="41">
        <v>607</v>
      </c>
      <c r="E35" s="44">
        <v>575</v>
      </c>
      <c r="F35" s="41">
        <v>540</v>
      </c>
      <c r="G35" s="41">
        <v>558</v>
      </c>
      <c r="H35" s="41">
        <v>565</v>
      </c>
      <c r="I35" s="41">
        <v>622</v>
      </c>
      <c r="J35" s="113">
        <v>610</v>
      </c>
      <c r="K35" s="108">
        <v>569</v>
      </c>
      <c r="L35">
        <v>571</v>
      </c>
      <c r="M35" s="108">
        <v>685</v>
      </c>
      <c r="N35" s="108">
        <v>675</v>
      </c>
      <c r="O35" s="86">
        <f t="shared" si="3"/>
        <v>596.33333333333337</v>
      </c>
      <c r="P35" s="107">
        <f t="shared" si="4"/>
        <v>1195.5555555555554</v>
      </c>
      <c r="R35" s="108">
        <v>148</v>
      </c>
      <c r="S35" s="68">
        <f t="shared" si="5"/>
        <v>717</v>
      </c>
      <c r="T35" s="37"/>
    </row>
    <row r="36" spans="1:20" ht="15" x14ac:dyDescent="0.25">
      <c r="A36" s="88" t="s">
        <v>19</v>
      </c>
      <c r="B36" s="80"/>
      <c r="C36" s="112">
        <v>668</v>
      </c>
      <c r="D36" s="41">
        <v>697</v>
      </c>
      <c r="E36" s="44">
        <v>686</v>
      </c>
      <c r="F36" s="41">
        <v>643</v>
      </c>
      <c r="G36" s="41">
        <v>639</v>
      </c>
      <c r="H36" s="41">
        <v>684</v>
      </c>
      <c r="I36" s="41">
        <v>676</v>
      </c>
      <c r="J36" s="113">
        <v>680</v>
      </c>
      <c r="K36" s="108">
        <v>617</v>
      </c>
      <c r="L36">
        <v>651</v>
      </c>
      <c r="M36" s="108">
        <v>798</v>
      </c>
      <c r="N36" s="108">
        <v>810</v>
      </c>
      <c r="O36" s="86">
        <f t="shared" si="3"/>
        <v>687.41666666666663</v>
      </c>
      <c r="P36" s="107">
        <f t="shared" si="4"/>
        <v>1378.0694444444443</v>
      </c>
      <c r="R36" s="108">
        <v>206</v>
      </c>
      <c r="S36" s="68">
        <f t="shared" si="5"/>
        <v>823</v>
      </c>
      <c r="T36" s="37"/>
    </row>
    <row r="37" spans="1:20" ht="15" x14ac:dyDescent="0.25">
      <c r="A37" s="89" t="s">
        <v>20</v>
      </c>
      <c r="B37" s="80"/>
      <c r="C37" s="112">
        <v>2</v>
      </c>
      <c r="D37" s="41">
        <v>2</v>
      </c>
      <c r="E37" s="44">
        <v>3</v>
      </c>
      <c r="F37" s="41">
        <v>2</v>
      </c>
      <c r="G37" s="41">
        <v>2</v>
      </c>
      <c r="H37" s="41">
        <v>2</v>
      </c>
      <c r="I37" s="41">
        <v>2</v>
      </c>
      <c r="J37" s="113">
        <v>0</v>
      </c>
      <c r="K37" s="108">
        <v>0</v>
      </c>
      <c r="L37" s="115">
        <v>0</v>
      </c>
      <c r="M37" s="108">
        <v>0</v>
      </c>
      <c r="N37" s="108">
        <v>0</v>
      </c>
      <c r="O37" s="86">
        <f t="shared" si="3"/>
        <v>1.25</v>
      </c>
      <c r="P37" s="107">
        <f t="shared" si="4"/>
        <v>2.375</v>
      </c>
      <c r="R37" s="108">
        <v>1</v>
      </c>
      <c r="S37" s="68">
        <f t="shared" si="5"/>
        <v>1</v>
      </c>
      <c r="T37" s="37"/>
    </row>
    <row r="38" spans="1:20" ht="15" x14ac:dyDescent="0.25">
      <c r="A38" s="79" t="s">
        <v>21</v>
      </c>
      <c r="B38" s="80"/>
      <c r="C38" s="112">
        <v>52</v>
      </c>
      <c r="D38" s="41">
        <v>55</v>
      </c>
      <c r="E38" s="44">
        <v>50</v>
      </c>
      <c r="F38" s="41">
        <v>51</v>
      </c>
      <c r="G38" s="41">
        <v>51</v>
      </c>
      <c r="H38" s="41">
        <v>42</v>
      </c>
      <c r="I38" s="41">
        <v>40</v>
      </c>
      <c r="J38" s="113">
        <v>42</v>
      </c>
      <c r="K38" s="108">
        <v>46</v>
      </c>
      <c r="L38">
        <v>44</v>
      </c>
      <c r="M38" s="108">
        <v>45</v>
      </c>
      <c r="N38" s="108">
        <v>43</v>
      </c>
      <c r="O38" s="86">
        <f t="shared" si="3"/>
        <v>46.75</v>
      </c>
      <c r="P38" s="107">
        <f t="shared" si="4"/>
        <v>92.625</v>
      </c>
      <c r="R38" s="108">
        <v>10</v>
      </c>
      <c r="S38" s="68">
        <f t="shared" si="5"/>
        <v>56</v>
      </c>
      <c r="T38" s="37"/>
    </row>
    <row r="39" spans="1:20" ht="15" x14ac:dyDescent="0.25">
      <c r="A39" s="79" t="s">
        <v>23</v>
      </c>
      <c r="B39" s="80"/>
      <c r="C39" s="112">
        <v>37</v>
      </c>
      <c r="D39" s="41">
        <v>34</v>
      </c>
      <c r="E39" s="44">
        <v>33</v>
      </c>
      <c r="F39" s="41">
        <v>32</v>
      </c>
      <c r="G39" s="41">
        <v>31</v>
      </c>
      <c r="H39" s="41">
        <v>40</v>
      </c>
      <c r="I39" s="41">
        <v>40</v>
      </c>
      <c r="J39" s="113">
        <v>39</v>
      </c>
      <c r="K39" s="108">
        <v>30</v>
      </c>
      <c r="L39">
        <v>32</v>
      </c>
      <c r="M39" s="108">
        <v>30</v>
      </c>
      <c r="N39" s="108">
        <v>31</v>
      </c>
      <c r="O39" s="86">
        <f t="shared" si="3"/>
        <v>34.083333333333336</v>
      </c>
      <c r="P39" s="107">
        <f t="shared" si="4"/>
        <v>67.680555555555557</v>
      </c>
      <c r="R39" s="108">
        <v>2</v>
      </c>
      <c r="S39" s="68">
        <f t="shared" si="5"/>
        <v>32</v>
      </c>
      <c r="T39" s="37"/>
    </row>
    <row r="40" spans="1:20" ht="15" x14ac:dyDescent="0.25">
      <c r="A40" s="79" t="s">
        <v>22</v>
      </c>
      <c r="B40" s="80"/>
      <c r="C40" s="112">
        <v>654</v>
      </c>
      <c r="D40" s="41">
        <v>673</v>
      </c>
      <c r="E40" s="44">
        <v>616</v>
      </c>
      <c r="F40" s="41">
        <v>476</v>
      </c>
      <c r="G40" s="41">
        <v>396</v>
      </c>
      <c r="H40" s="41">
        <v>398</v>
      </c>
      <c r="I40" s="41">
        <v>441</v>
      </c>
      <c r="J40" s="113">
        <v>421</v>
      </c>
      <c r="K40" s="108">
        <v>466</v>
      </c>
      <c r="L40">
        <v>492</v>
      </c>
      <c r="M40" s="108">
        <v>696</v>
      </c>
      <c r="N40" s="108">
        <v>751</v>
      </c>
      <c r="O40" s="86">
        <f t="shared" si="3"/>
        <v>540</v>
      </c>
      <c r="P40" s="107">
        <f t="shared" si="4"/>
        <v>1061</v>
      </c>
      <c r="R40" s="108">
        <v>161</v>
      </c>
      <c r="S40" s="68">
        <f t="shared" si="5"/>
        <v>627</v>
      </c>
      <c r="T40" s="37"/>
    </row>
    <row r="41" spans="1:20" ht="15" x14ac:dyDescent="0.25">
      <c r="A41" s="88" t="s">
        <v>24</v>
      </c>
      <c r="B41" s="80"/>
      <c r="C41" s="112">
        <v>0</v>
      </c>
      <c r="D41" s="41">
        <v>0</v>
      </c>
      <c r="E41" s="44">
        <v>0</v>
      </c>
      <c r="F41" s="41">
        <v>0</v>
      </c>
      <c r="G41" s="41">
        <v>0</v>
      </c>
      <c r="H41" s="41">
        <v>0</v>
      </c>
      <c r="I41" s="41">
        <v>0</v>
      </c>
      <c r="J41" s="113">
        <v>0</v>
      </c>
      <c r="K41" s="108">
        <v>0</v>
      </c>
      <c r="L41">
        <v>0</v>
      </c>
      <c r="M41" s="108">
        <v>0</v>
      </c>
      <c r="N41" s="108">
        <v>0</v>
      </c>
      <c r="O41" s="86">
        <f t="shared" si="3"/>
        <v>0</v>
      </c>
      <c r="P41" s="107">
        <f t="shared" si="4"/>
        <v>0</v>
      </c>
      <c r="R41" s="108">
        <v>0</v>
      </c>
      <c r="S41" s="68">
        <f t="shared" si="5"/>
        <v>0</v>
      </c>
      <c r="T41" s="37"/>
    </row>
    <row r="42" spans="1:20" ht="15" x14ac:dyDescent="0.25">
      <c r="A42" s="88" t="s">
        <v>25</v>
      </c>
      <c r="B42" s="80"/>
      <c r="C42" s="112">
        <v>459</v>
      </c>
      <c r="D42" s="41">
        <v>506</v>
      </c>
      <c r="E42" s="44">
        <v>496</v>
      </c>
      <c r="F42" s="41">
        <v>509</v>
      </c>
      <c r="G42" s="41">
        <v>553</v>
      </c>
      <c r="H42" s="41">
        <v>513</v>
      </c>
      <c r="I42" s="41">
        <v>484</v>
      </c>
      <c r="J42" s="113">
        <v>523</v>
      </c>
      <c r="K42" s="108">
        <v>530</v>
      </c>
      <c r="L42">
        <v>527</v>
      </c>
      <c r="M42" s="108">
        <v>559</v>
      </c>
      <c r="N42" s="108">
        <v>520</v>
      </c>
      <c r="O42" s="86">
        <f t="shared" si="3"/>
        <v>514.91666666666663</v>
      </c>
      <c r="P42" s="107">
        <f t="shared" si="4"/>
        <v>1039.1527777777778</v>
      </c>
      <c r="R42" s="108">
        <v>74</v>
      </c>
      <c r="S42" s="68">
        <f t="shared" si="5"/>
        <v>604</v>
      </c>
      <c r="T42" s="37"/>
    </row>
    <row r="43" spans="1:20" ht="15.75" thickBot="1" x14ac:dyDescent="0.3">
      <c r="A43" s="90"/>
      <c r="B43" s="91"/>
      <c r="C43" s="114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7"/>
    </row>
    <row r="44" spans="1:20" ht="15" x14ac:dyDescent="0.25">
      <c r="A44" s="7"/>
      <c r="B44" s="8"/>
      <c r="C44" s="20" t="s">
        <v>26</v>
      </c>
      <c r="D44" s="20"/>
      <c r="E44" s="20"/>
      <c r="F44" s="20"/>
      <c r="G44" s="20" t="s">
        <v>26</v>
      </c>
      <c r="H44" s="20"/>
      <c r="I44" s="20"/>
      <c r="J44" s="20"/>
      <c r="K44" s="20"/>
      <c r="L44" s="20"/>
      <c r="M44" s="20"/>
      <c r="N44" s="20"/>
      <c r="O44" s="86"/>
      <c r="P44" s="94"/>
    </row>
    <row r="45" spans="1:20" ht="15" x14ac:dyDescent="0.25">
      <c r="A45" s="7" t="s">
        <v>27</v>
      </c>
      <c r="B45" s="8"/>
      <c r="C45" s="20">
        <f>SUM(C32:C44)</f>
        <v>2730</v>
      </c>
      <c r="D45" s="20">
        <f t="shared" ref="D45:N45" si="6">SUM(D32:D44)</f>
        <v>2850</v>
      </c>
      <c r="E45" s="20">
        <f t="shared" si="6"/>
        <v>2744</v>
      </c>
      <c r="F45" s="20">
        <f t="shared" si="6"/>
        <v>2668</v>
      </c>
      <c r="G45" s="20">
        <f t="shared" si="6"/>
        <v>2568</v>
      </c>
      <c r="H45" s="20">
        <f t="shared" si="6"/>
        <v>2778</v>
      </c>
      <c r="I45" s="20">
        <f t="shared" si="6"/>
        <v>2900</v>
      </c>
      <c r="J45" s="20">
        <f t="shared" si="6"/>
        <v>2904</v>
      </c>
      <c r="K45" s="20">
        <f t="shared" si="6"/>
        <v>2651</v>
      </c>
      <c r="L45" s="20">
        <f t="shared" si="6"/>
        <v>2660</v>
      </c>
      <c r="M45" s="20">
        <f t="shared" si="6"/>
        <v>3154</v>
      </c>
      <c r="N45" s="20">
        <f t="shared" si="6"/>
        <v>3262</v>
      </c>
      <c r="O45" s="86">
        <f t="shared" si="3"/>
        <v>2822.4166666666665</v>
      </c>
      <c r="P45" s="94"/>
      <c r="Q45" s="37"/>
    </row>
    <row r="46" spans="1:20" ht="15.75" thickBot="1" x14ac:dyDescent="0.3">
      <c r="A46" s="11"/>
      <c r="B46" s="1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</row>
    <row r="47" spans="1:20" ht="15" x14ac:dyDescent="0.25">
      <c r="A47" s="10" t="s">
        <v>31</v>
      </c>
      <c r="B47" s="8"/>
      <c r="C47" s="26">
        <f t="shared" ref="C47:O47" si="7">C45/C20</f>
        <v>0.49420709630702392</v>
      </c>
      <c r="D47" s="26">
        <f t="shared" si="7"/>
        <v>0.49582463465553234</v>
      </c>
      <c r="E47" s="26">
        <f t="shared" si="7"/>
        <v>0.49809402795425667</v>
      </c>
      <c r="F47" s="26">
        <f t="shared" si="7"/>
        <v>0.50415721844293271</v>
      </c>
      <c r="G47" s="26">
        <f t="shared" si="7"/>
        <v>0.49584861942459935</v>
      </c>
      <c r="H47" s="26">
        <f t="shared" si="7"/>
        <v>0.52653525398028811</v>
      </c>
      <c r="I47" s="26">
        <f t="shared" si="7"/>
        <v>0.54449868569282767</v>
      </c>
      <c r="J47" s="26">
        <f t="shared" si="7"/>
        <v>0.54300673148840684</v>
      </c>
      <c r="K47" s="26">
        <f t="shared" si="7"/>
        <v>0.50649598777225835</v>
      </c>
      <c r="L47" s="26">
        <f t="shared" si="7"/>
        <v>0.49599104978556779</v>
      </c>
      <c r="M47" s="26">
        <f t="shared" si="7"/>
        <v>0.50270959515460634</v>
      </c>
      <c r="N47" s="26">
        <f t="shared" si="7"/>
        <v>0.50230982445334149</v>
      </c>
      <c r="O47" s="26">
        <f t="shared" si="7"/>
        <v>0.50879564949599654</v>
      </c>
      <c r="P47" s="94"/>
    </row>
    <row r="48" spans="1:20" ht="13.5" thickBot="1" x14ac:dyDescent="0.25">
      <c r="A48" s="17" t="s">
        <v>32</v>
      </c>
      <c r="B48" s="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3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3"/>
    </row>
    <row r="50" spans="1:16" x14ac:dyDescent="0.2">
      <c r="A50" s="73"/>
      <c r="B50" s="28"/>
      <c r="C50" s="28"/>
      <c r="D50" s="28"/>
      <c r="E50" s="73"/>
      <c r="F50" s="73"/>
      <c r="G50" s="28"/>
      <c r="H50" s="28"/>
      <c r="I50" s="28"/>
      <c r="J50" s="2"/>
      <c r="K50" s="2"/>
      <c r="L50" s="2"/>
      <c r="M50" s="2"/>
      <c r="N50" s="2"/>
      <c r="O50" s="2"/>
      <c r="P50" s="73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3"/>
    </row>
    <row r="52" spans="1:16" x14ac:dyDescent="0.2">
      <c r="A52" s="27"/>
      <c r="B52" s="2"/>
      <c r="C52" s="2"/>
      <c r="D52" s="2"/>
      <c r="E52" s="32"/>
      <c r="F52" s="33"/>
      <c r="G52" s="34"/>
      <c r="H52" s="34"/>
      <c r="I52" s="34"/>
      <c r="J52" s="2"/>
      <c r="K52" s="2"/>
      <c r="L52" s="2"/>
      <c r="M52" s="2"/>
      <c r="N52" s="2"/>
      <c r="O52" s="2"/>
      <c r="P52" s="73"/>
    </row>
    <row r="53" spans="1:16" x14ac:dyDescent="0.2">
      <c r="A53" s="1"/>
      <c r="B53" s="2"/>
      <c r="C53" s="2"/>
      <c r="D53" s="2"/>
      <c r="E53" s="32"/>
      <c r="F53" s="33"/>
      <c r="G53" s="34"/>
      <c r="H53" s="34"/>
      <c r="I53" s="34"/>
      <c r="J53" s="2"/>
      <c r="K53" s="2"/>
      <c r="L53" s="2"/>
      <c r="M53" s="2"/>
      <c r="N53" s="2"/>
      <c r="O53" s="2"/>
      <c r="P53" s="73"/>
    </row>
    <row r="54" spans="1:16" x14ac:dyDescent="0.2">
      <c r="A54" s="1"/>
      <c r="B54" s="2"/>
      <c r="C54" s="2"/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"/>
      <c r="P54" s="73"/>
    </row>
    <row r="55" spans="1:16" x14ac:dyDescent="0.2">
      <c r="A55" s="71" t="s">
        <v>37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73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73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3"/>
    </row>
    <row r="58" spans="1:16" x14ac:dyDescent="0.2">
      <c r="A58" s="45" t="s">
        <v>36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3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3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3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3"/>
    </row>
    <row r="62" spans="1:16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</sheetData>
  <phoneticPr fontId="18" type="noConversion"/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GridLines="0" zoomScale="80" workbookViewId="0">
      <selection activeCell="A32" sqref="A32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20" x14ac:dyDescent="0.2">
      <c r="A1" s="6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67"/>
      <c r="Q1" s="46"/>
    </row>
    <row r="2" spans="1:20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13.5" thickBot="1" x14ac:dyDescent="0.25">
      <c r="A3" t="s">
        <v>35</v>
      </c>
    </row>
    <row r="4" spans="1:20" x14ac:dyDescent="0.2">
      <c r="A4" s="48" t="s">
        <v>0</v>
      </c>
      <c r="B4" s="49"/>
      <c r="C4" s="50" t="s">
        <v>1</v>
      </c>
      <c r="D4" s="51" t="s">
        <v>2</v>
      </c>
      <c r="E4" s="50" t="s">
        <v>3</v>
      </c>
      <c r="F4" s="51" t="s">
        <v>4</v>
      </c>
      <c r="G4" s="51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1" t="s">
        <v>10</v>
      </c>
      <c r="M4" s="50" t="s">
        <v>11</v>
      </c>
      <c r="N4" s="50" t="s">
        <v>12</v>
      </c>
      <c r="O4" s="51" t="s">
        <v>13</v>
      </c>
      <c r="P4" s="52"/>
    </row>
    <row r="5" spans="1:20" ht="13.5" thickBot="1" x14ac:dyDescent="0.25">
      <c r="A5" s="53" t="s">
        <v>14</v>
      </c>
      <c r="B5" s="4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 t="s">
        <v>33</v>
      </c>
      <c r="P5" s="56"/>
      <c r="R5" t="s">
        <v>43</v>
      </c>
      <c r="S5" t="s">
        <v>44</v>
      </c>
      <c r="T5" t="s">
        <v>45</v>
      </c>
    </row>
    <row r="6" spans="1:20" ht="15" thickBot="1" x14ac:dyDescent="0.25">
      <c r="A6" s="5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4" t="s">
        <v>41</v>
      </c>
      <c r="P6" s="56"/>
      <c r="R6" s="39">
        <v>51</v>
      </c>
      <c r="S6" s="37">
        <v>21</v>
      </c>
      <c r="T6" s="37">
        <f>SUM(R6:S6)</f>
        <v>72</v>
      </c>
    </row>
    <row r="7" spans="1:20" ht="14.25" x14ac:dyDescent="0.2">
      <c r="A7" s="57" t="s">
        <v>15</v>
      </c>
      <c r="B7" s="49"/>
      <c r="C7" s="39"/>
      <c r="D7" s="39"/>
      <c r="E7" s="39"/>
      <c r="F7" s="39"/>
      <c r="G7" s="40"/>
      <c r="H7" s="39"/>
      <c r="I7" s="39"/>
      <c r="J7" s="39"/>
      <c r="K7" s="39"/>
      <c r="L7" s="39"/>
      <c r="M7" s="39">
        <v>49</v>
      </c>
      <c r="N7" s="39">
        <v>51</v>
      </c>
      <c r="O7" s="39">
        <f>(C7+D7+E7+F7+G7+H7+I7+J7+K7+L7+M7+N7)/2</f>
        <v>50</v>
      </c>
      <c r="P7" s="58"/>
      <c r="R7" s="41">
        <v>276</v>
      </c>
      <c r="S7" s="37">
        <v>83</v>
      </c>
      <c r="T7" s="37">
        <f t="shared" ref="T7:T16" si="0">SUM(R7:S7)</f>
        <v>359</v>
      </c>
    </row>
    <row r="8" spans="1:20" ht="14.25" x14ac:dyDescent="0.2">
      <c r="A8" s="53" t="s">
        <v>16</v>
      </c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>
        <v>159</v>
      </c>
      <c r="N8" s="41">
        <v>276</v>
      </c>
      <c r="O8" s="41">
        <f t="shared" ref="O8:O17" si="1">(C8+D8+E8+F8+G8+H8+I8+J8+K8+L8+M8+N8)/2</f>
        <v>217.5</v>
      </c>
      <c r="P8" s="59"/>
      <c r="R8" s="41">
        <v>292</v>
      </c>
      <c r="S8" s="37">
        <v>100</v>
      </c>
      <c r="T8" s="37">
        <f t="shared" si="0"/>
        <v>392</v>
      </c>
    </row>
    <row r="9" spans="1:20" ht="14.25" x14ac:dyDescent="0.2">
      <c r="A9" s="53" t="s">
        <v>17</v>
      </c>
      <c r="B9" s="44"/>
      <c r="C9" s="41"/>
      <c r="D9" s="41"/>
      <c r="E9" s="41"/>
      <c r="F9" s="41"/>
      <c r="G9" s="41"/>
      <c r="H9" s="41"/>
      <c r="I9" s="41"/>
      <c r="J9" s="41"/>
      <c r="K9" s="41"/>
      <c r="L9" s="41"/>
      <c r="M9" s="41">
        <v>259</v>
      </c>
      <c r="N9" s="41">
        <v>292</v>
      </c>
      <c r="O9" s="41">
        <f t="shared" si="1"/>
        <v>275.5</v>
      </c>
      <c r="P9" s="59"/>
      <c r="R9" s="41">
        <v>619</v>
      </c>
      <c r="S9" s="37">
        <v>412</v>
      </c>
      <c r="T9" s="37">
        <f t="shared" si="0"/>
        <v>1031</v>
      </c>
    </row>
    <row r="10" spans="1:20" ht="14.25" x14ac:dyDescent="0.2">
      <c r="A10" s="53" t="s">
        <v>18</v>
      </c>
      <c r="B10" s="44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>
        <v>588</v>
      </c>
      <c r="N10" s="41">
        <v>619</v>
      </c>
      <c r="O10" s="41">
        <f t="shared" si="1"/>
        <v>603.5</v>
      </c>
      <c r="P10" s="59"/>
      <c r="R10" s="41">
        <v>891</v>
      </c>
      <c r="S10" s="37">
        <v>1173</v>
      </c>
      <c r="T10" s="37">
        <f t="shared" si="0"/>
        <v>2064</v>
      </c>
    </row>
    <row r="11" spans="1:20" ht="14.25" x14ac:dyDescent="0.2">
      <c r="A11" s="60" t="s">
        <v>19</v>
      </c>
      <c r="B11" s="44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>
        <v>823</v>
      </c>
      <c r="N11" s="41">
        <v>891</v>
      </c>
      <c r="O11" s="41">
        <f t="shared" si="1"/>
        <v>857</v>
      </c>
      <c r="P11" s="59"/>
      <c r="R11" s="42">
        <v>10</v>
      </c>
      <c r="S11" s="37">
        <v>21</v>
      </c>
      <c r="T11" s="37">
        <f t="shared" si="0"/>
        <v>31</v>
      </c>
    </row>
    <row r="12" spans="1:20" ht="14.25" x14ac:dyDescent="0.2">
      <c r="A12" s="61" t="s">
        <v>20</v>
      </c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>
        <v>14</v>
      </c>
      <c r="N12" s="41">
        <v>10</v>
      </c>
      <c r="O12" s="41">
        <f t="shared" si="1"/>
        <v>12</v>
      </c>
      <c r="P12" s="59"/>
      <c r="R12" s="41">
        <v>615</v>
      </c>
      <c r="S12" s="37">
        <v>344</v>
      </c>
      <c r="T12" s="37">
        <f t="shared" si="0"/>
        <v>959</v>
      </c>
    </row>
    <row r="13" spans="1:20" ht="14.25" x14ac:dyDescent="0.2">
      <c r="A13" s="53" t="s">
        <v>21</v>
      </c>
      <c r="B13" s="44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>
        <v>589</v>
      </c>
      <c r="N13" s="41">
        <v>615</v>
      </c>
      <c r="O13" s="41">
        <f t="shared" si="1"/>
        <v>602</v>
      </c>
      <c r="P13" s="59"/>
      <c r="R13" s="41">
        <v>192</v>
      </c>
      <c r="S13" s="37">
        <v>80</v>
      </c>
      <c r="T13" s="37">
        <f t="shared" si="0"/>
        <v>272</v>
      </c>
    </row>
    <row r="14" spans="1:20" ht="14.25" x14ac:dyDescent="0.2">
      <c r="A14" s="53" t="s">
        <v>23</v>
      </c>
      <c r="B14" s="4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>
        <v>191</v>
      </c>
      <c r="N14" s="41">
        <v>192</v>
      </c>
      <c r="O14" s="41">
        <f t="shared" si="1"/>
        <v>191.5</v>
      </c>
      <c r="P14" s="59"/>
      <c r="R14" s="41">
        <v>1192</v>
      </c>
      <c r="S14" s="37">
        <v>1046</v>
      </c>
      <c r="T14" s="37">
        <f t="shared" si="0"/>
        <v>2238</v>
      </c>
    </row>
    <row r="15" spans="1:20" ht="14.25" x14ac:dyDescent="0.2">
      <c r="A15" s="53" t="s">
        <v>22</v>
      </c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>
        <v>1169</v>
      </c>
      <c r="N15" s="41">
        <v>1192</v>
      </c>
      <c r="O15" s="41">
        <f t="shared" si="1"/>
        <v>1180.5</v>
      </c>
      <c r="P15" s="59"/>
      <c r="R15" s="41">
        <v>2</v>
      </c>
      <c r="S15" s="37">
        <v>0</v>
      </c>
      <c r="T15" s="37">
        <f t="shared" si="0"/>
        <v>2</v>
      </c>
    </row>
    <row r="16" spans="1:20" ht="14.25" x14ac:dyDescent="0.2">
      <c r="A16" s="53" t="s">
        <v>24</v>
      </c>
      <c r="B16" s="4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>
        <v>2</v>
      </c>
      <c r="N16" s="41">
        <v>2</v>
      </c>
      <c r="O16" s="41">
        <f t="shared" si="1"/>
        <v>2</v>
      </c>
      <c r="P16" s="59"/>
      <c r="R16" s="41">
        <v>831</v>
      </c>
      <c r="S16" s="37">
        <v>84</v>
      </c>
      <c r="T16" s="37">
        <f t="shared" si="0"/>
        <v>915</v>
      </c>
    </row>
    <row r="17" spans="1:16" ht="14.25" x14ac:dyDescent="0.2">
      <c r="A17" s="60" t="s">
        <v>25</v>
      </c>
      <c r="B17" s="4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>
        <v>833</v>
      </c>
      <c r="N17" s="41">
        <v>831</v>
      </c>
      <c r="O17" s="41">
        <f t="shared" si="1"/>
        <v>832</v>
      </c>
      <c r="P17" s="59"/>
    </row>
    <row r="18" spans="1:16" ht="15" thickBot="1" x14ac:dyDescent="0.25">
      <c r="A18" s="6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21"/>
    </row>
    <row r="20" spans="1:16" ht="15" x14ac:dyDescent="0.25">
      <c r="A20" s="7" t="s">
        <v>27</v>
      </c>
      <c r="B20" s="8"/>
      <c r="C20" s="20">
        <f t="shared" ref="C20:M20" si="2">SUM(C7:C19)</f>
        <v>0</v>
      </c>
      <c r="D20" s="20">
        <f t="shared" si="2"/>
        <v>0</v>
      </c>
      <c r="E20" s="20">
        <f t="shared" si="2"/>
        <v>0</v>
      </c>
      <c r="F20" s="20">
        <f t="shared" si="2"/>
        <v>0</v>
      </c>
      <c r="G20" s="20">
        <f t="shared" si="2"/>
        <v>0</v>
      </c>
      <c r="H20" s="20">
        <f t="shared" si="2"/>
        <v>0</v>
      </c>
      <c r="I20" s="20">
        <f t="shared" si="2"/>
        <v>0</v>
      </c>
      <c r="J20" s="20">
        <f t="shared" si="2"/>
        <v>0</v>
      </c>
      <c r="K20" s="20">
        <f t="shared" si="2"/>
        <v>0</v>
      </c>
      <c r="L20" s="20">
        <f t="shared" si="2"/>
        <v>0</v>
      </c>
      <c r="M20" s="20">
        <f t="shared" si="2"/>
        <v>4676</v>
      </c>
      <c r="N20" s="20">
        <f>SUM(N7:N19)</f>
        <v>4971</v>
      </c>
      <c r="O20" s="20">
        <f>(C20+D20+E20+F20+G20+H20+I20+J20+K20+L20+M20+N20)/2</f>
        <v>4823.5</v>
      </c>
      <c r="P20" s="21"/>
    </row>
    <row r="21" spans="1:16" ht="15" thickBot="1" x14ac:dyDescent="0.25">
      <c r="A21" s="15"/>
      <c r="B21" s="1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ht="15" x14ac:dyDescent="0.25">
      <c r="A22" s="29" t="s">
        <v>28</v>
      </c>
      <c r="B22" s="5"/>
      <c r="C22" s="30">
        <f t="shared" ref="C22:P22" si="3">C20/$E$54</f>
        <v>0</v>
      </c>
      <c r="D22" s="30">
        <f t="shared" si="3"/>
        <v>0</v>
      </c>
      <c r="E22" s="30">
        <f t="shared" si="3"/>
        <v>0</v>
      </c>
      <c r="F22" s="30">
        <f t="shared" si="3"/>
        <v>0</v>
      </c>
      <c r="G22" s="30">
        <f t="shared" si="3"/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  <c r="K22" s="30">
        <f t="shared" si="3"/>
        <v>0</v>
      </c>
      <c r="L22" s="30">
        <f t="shared" si="3"/>
        <v>0</v>
      </c>
      <c r="M22" s="30">
        <f t="shared" si="3"/>
        <v>3.0491542444279249E-2</v>
      </c>
      <c r="N22" s="30">
        <f t="shared" si="3"/>
        <v>3.2415196212684377E-2</v>
      </c>
      <c r="O22" s="30">
        <f t="shared" si="3"/>
        <v>3.1453369328481813E-2</v>
      </c>
      <c r="P22" s="31">
        <f t="shared" si="3"/>
        <v>0</v>
      </c>
    </row>
    <row r="23" spans="1:16" ht="13.5" thickBot="1" x14ac:dyDescent="0.25">
      <c r="A23" s="11" t="s">
        <v>29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6" x14ac:dyDescent="0.2">
      <c r="A28" s="66" t="s">
        <v>46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6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3.5" thickBo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6" x14ac:dyDescent="0.2">
      <c r="A31" s="48" t="s">
        <v>30</v>
      </c>
      <c r="B31" s="49"/>
      <c r="C31" s="50" t="s">
        <v>1</v>
      </c>
      <c r="D31" s="50" t="s">
        <v>2</v>
      </c>
      <c r="E31" s="50" t="s">
        <v>3</v>
      </c>
      <c r="F31" s="50" t="s">
        <v>4</v>
      </c>
      <c r="G31" s="50" t="s">
        <v>5</v>
      </c>
      <c r="H31" s="50" t="s">
        <v>6</v>
      </c>
      <c r="I31" s="50" t="s">
        <v>7</v>
      </c>
      <c r="J31" s="50" t="s">
        <v>8</v>
      </c>
      <c r="K31" s="50" t="s">
        <v>9</v>
      </c>
      <c r="L31" s="50" t="s">
        <v>10</v>
      </c>
      <c r="M31" s="50" t="s">
        <v>11</v>
      </c>
      <c r="N31" s="50" t="s">
        <v>12</v>
      </c>
      <c r="O31" s="51" t="s">
        <v>13</v>
      </c>
      <c r="P31" s="6"/>
    </row>
    <row r="32" spans="1:16" x14ac:dyDescent="0.2">
      <c r="A32" s="53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 t="s">
        <v>33</v>
      </c>
      <c r="P32" s="9"/>
    </row>
    <row r="33" spans="1:20" ht="13.5" thickBot="1" x14ac:dyDescent="0.25">
      <c r="A33" s="5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4" t="s">
        <v>41</v>
      </c>
      <c r="P33" s="9"/>
      <c r="R33" t="s">
        <v>43</v>
      </c>
      <c r="S33" t="s">
        <v>44</v>
      </c>
      <c r="T33" t="s">
        <v>45</v>
      </c>
    </row>
    <row r="34" spans="1:20" ht="14.25" x14ac:dyDescent="0.2">
      <c r="A34" s="57" t="s">
        <v>15</v>
      </c>
      <c r="B34" s="49"/>
      <c r="C34" s="39"/>
      <c r="D34" s="39"/>
      <c r="E34" s="43"/>
      <c r="F34" s="39"/>
      <c r="G34" s="39"/>
      <c r="H34" s="39"/>
      <c r="I34" s="39"/>
      <c r="J34" s="39"/>
      <c r="K34" s="39"/>
      <c r="L34" s="39"/>
      <c r="M34" s="39">
        <v>8</v>
      </c>
      <c r="N34" s="39">
        <v>11</v>
      </c>
      <c r="O34" s="39">
        <f>(C34+D34+E34+F34+G34+H34+I34+J34+K34+L34+M34+N34)/2</f>
        <v>9.5</v>
      </c>
      <c r="P34" s="22"/>
      <c r="R34" s="39">
        <v>11</v>
      </c>
      <c r="S34" s="37">
        <v>4</v>
      </c>
      <c r="T34" s="37">
        <f>SUM(R34:S34)</f>
        <v>15</v>
      </c>
    </row>
    <row r="35" spans="1:20" ht="14.25" x14ac:dyDescent="0.2">
      <c r="A35" s="53" t="s">
        <v>16</v>
      </c>
      <c r="B35" s="44"/>
      <c r="C35" s="41"/>
      <c r="D35" s="41"/>
      <c r="E35" s="44"/>
      <c r="F35" s="41"/>
      <c r="G35" s="41"/>
      <c r="H35" s="41"/>
      <c r="I35" s="41"/>
      <c r="J35" s="41"/>
      <c r="K35" s="41"/>
      <c r="L35" s="41"/>
      <c r="M35" s="41">
        <v>114</v>
      </c>
      <c r="N35" s="41">
        <v>218</v>
      </c>
      <c r="O35" s="41">
        <f t="shared" ref="O35:O44" si="4">(C35+D35+E35+F35+G35+H35+I35+J35+K35+L35+M35+N35)/2</f>
        <v>166</v>
      </c>
      <c r="P35" s="21"/>
      <c r="R35" s="41">
        <v>218</v>
      </c>
      <c r="S35" s="37">
        <v>62</v>
      </c>
      <c r="T35" s="37">
        <f t="shared" ref="T35:T44" si="5">SUM(R35:S35)</f>
        <v>280</v>
      </c>
    </row>
    <row r="36" spans="1:20" ht="14.25" x14ac:dyDescent="0.2">
      <c r="A36" s="53" t="s">
        <v>17</v>
      </c>
      <c r="B36" s="44"/>
      <c r="C36" s="41"/>
      <c r="D36" s="41"/>
      <c r="E36" s="44"/>
      <c r="F36" s="41"/>
      <c r="G36" s="41"/>
      <c r="H36" s="41"/>
      <c r="I36" s="41"/>
      <c r="J36" s="41"/>
      <c r="K36" s="41"/>
      <c r="L36" s="41"/>
      <c r="M36" s="41">
        <v>144</v>
      </c>
      <c r="N36" s="41">
        <v>142</v>
      </c>
      <c r="O36" s="41">
        <f t="shared" si="4"/>
        <v>143</v>
      </c>
      <c r="P36" s="21"/>
      <c r="R36" s="41">
        <v>142</v>
      </c>
      <c r="S36" s="37">
        <v>44</v>
      </c>
      <c r="T36" s="37">
        <f t="shared" si="5"/>
        <v>186</v>
      </c>
    </row>
    <row r="37" spans="1:20" ht="14.25" x14ac:dyDescent="0.2">
      <c r="A37" s="53" t="s">
        <v>18</v>
      </c>
      <c r="B37" s="44"/>
      <c r="C37" s="41"/>
      <c r="D37" s="41"/>
      <c r="E37" s="44"/>
      <c r="F37" s="41"/>
      <c r="G37" s="41"/>
      <c r="H37" s="41"/>
      <c r="I37" s="41"/>
      <c r="J37" s="41"/>
      <c r="K37" s="41"/>
      <c r="L37" s="41"/>
      <c r="M37" s="41">
        <v>468</v>
      </c>
      <c r="N37" s="41">
        <v>498</v>
      </c>
      <c r="O37" s="41">
        <f t="shared" si="4"/>
        <v>483</v>
      </c>
      <c r="P37" s="21"/>
      <c r="R37" s="41">
        <v>498</v>
      </c>
      <c r="S37" s="37">
        <v>326</v>
      </c>
      <c r="T37" s="37">
        <f t="shared" si="5"/>
        <v>824</v>
      </c>
    </row>
    <row r="38" spans="1:20" ht="14.25" x14ac:dyDescent="0.2">
      <c r="A38" s="60" t="s">
        <v>19</v>
      </c>
      <c r="B38" s="44"/>
      <c r="C38" s="41"/>
      <c r="D38" s="41"/>
      <c r="E38" s="44"/>
      <c r="F38" s="41"/>
      <c r="G38" s="41"/>
      <c r="H38" s="41"/>
      <c r="I38" s="41"/>
      <c r="J38" s="41"/>
      <c r="K38" s="41"/>
      <c r="L38" s="41"/>
      <c r="M38" s="41">
        <v>567</v>
      </c>
      <c r="N38" s="41">
        <v>589</v>
      </c>
      <c r="O38" s="41">
        <f t="shared" si="4"/>
        <v>578</v>
      </c>
      <c r="P38" s="21"/>
      <c r="R38" s="41">
        <v>589</v>
      </c>
      <c r="S38" s="37">
        <v>685</v>
      </c>
      <c r="T38" s="37">
        <f t="shared" si="5"/>
        <v>1274</v>
      </c>
    </row>
    <row r="39" spans="1:20" ht="14.25" x14ac:dyDescent="0.2">
      <c r="A39" s="61" t="s">
        <v>20</v>
      </c>
      <c r="B39" s="44"/>
      <c r="C39" s="41"/>
      <c r="D39" s="41"/>
      <c r="E39" s="44"/>
      <c r="F39" s="41"/>
      <c r="G39" s="41"/>
      <c r="H39" s="41"/>
      <c r="I39" s="41"/>
      <c r="J39" s="41"/>
      <c r="K39" s="41"/>
      <c r="L39" s="41"/>
      <c r="M39" s="41">
        <v>1</v>
      </c>
      <c r="N39" s="41">
        <v>1</v>
      </c>
      <c r="O39" s="41">
        <f t="shared" si="4"/>
        <v>1</v>
      </c>
      <c r="P39" s="21"/>
      <c r="R39" s="42">
        <v>1</v>
      </c>
      <c r="S39" s="37">
        <v>1</v>
      </c>
      <c r="T39" s="37">
        <f t="shared" si="5"/>
        <v>2</v>
      </c>
    </row>
    <row r="40" spans="1:20" ht="14.25" x14ac:dyDescent="0.2">
      <c r="A40" s="53" t="s">
        <v>21</v>
      </c>
      <c r="B40" s="44"/>
      <c r="C40" s="41"/>
      <c r="D40" s="41"/>
      <c r="E40" s="44"/>
      <c r="F40" s="41"/>
      <c r="G40" s="41"/>
      <c r="H40" s="41"/>
      <c r="I40" s="41"/>
      <c r="J40" s="41"/>
      <c r="K40" s="41"/>
      <c r="L40" s="41"/>
      <c r="M40" s="41">
        <v>46</v>
      </c>
      <c r="N40" s="41">
        <v>53</v>
      </c>
      <c r="O40" s="41">
        <f t="shared" si="4"/>
        <v>49.5</v>
      </c>
      <c r="P40" s="21"/>
      <c r="R40" s="41">
        <v>53</v>
      </c>
      <c r="S40" s="37">
        <v>17</v>
      </c>
      <c r="T40" s="37">
        <f t="shared" si="5"/>
        <v>70</v>
      </c>
    </row>
    <row r="41" spans="1:20" ht="14.25" x14ac:dyDescent="0.2">
      <c r="A41" s="53" t="s">
        <v>23</v>
      </c>
      <c r="B41" s="44"/>
      <c r="C41" s="41"/>
      <c r="D41" s="41"/>
      <c r="E41" s="44"/>
      <c r="F41" s="41"/>
      <c r="G41" s="41"/>
      <c r="H41" s="41"/>
      <c r="I41" s="41"/>
      <c r="J41" s="41"/>
      <c r="K41" s="41"/>
      <c r="L41" s="41"/>
      <c r="M41" s="41">
        <v>26</v>
      </c>
      <c r="N41" s="41">
        <v>27</v>
      </c>
      <c r="O41" s="41">
        <f t="shared" si="4"/>
        <v>26.5</v>
      </c>
      <c r="P41" s="21"/>
      <c r="R41" s="41">
        <v>27</v>
      </c>
      <c r="S41" s="37">
        <v>3</v>
      </c>
      <c r="T41" s="37">
        <f t="shared" si="5"/>
        <v>30</v>
      </c>
    </row>
    <row r="42" spans="1:20" ht="14.25" x14ac:dyDescent="0.2">
      <c r="A42" s="53" t="s">
        <v>22</v>
      </c>
      <c r="B42" s="44"/>
      <c r="C42" s="41"/>
      <c r="D42" s="41"/>
      <c r="E42" s="44"/>
      <c r="F42" s="41"/>
      <c r="G42" s="41"/>
      <c r="H42" s="41"/>
      <c r="I42" s="41"/>
      <c r="J42" s="41"/>
      <c r="K42" s="41"/>
      <c r="L42" s="41"/>
      <c r="M42" s="41">
        <v>590</v>
      </c>
      <c r="N42" s="41">
        <v>597</v>
      </c>
      <c r="O42" s="41">
        <f t="shared" si="4"/>
        <v>593.5</v>
      </c>
      <c r="P42" s="21"/>
      <c r="R42" s="41">
        <v>597</v>
      </c>
      <c r="S42" s="37">
        <v>744</v>
      </c>
      <c r="T42" s="37">
        <f t="shared" si="5"/>
        <v>1341</v>
      </c>
    </row>
    <row r="43" spans="1:20" ht="14.25" x14ac:dyDescent="0.2">
      <c r="A43" s="60" t="s">
        <v>24</v>
      </c>
      <c r="B43" s="44"/>
      <c r="C43" s="41"/>
      <c r="D43" s="41"/>
      <c r="E43" s="44"/>
      <c r="F43" s="41"/>
      <c r="G43" s="41"/>
      <c r="H43" s="41"/>
      <c r="I43" s="41"/>
      <c r="J43" s="41"/>
      <c r="K43" s="41"/>
      <c r="L43" s="41"/>
      <c r="M43" s="41">
        <v>0</v>
      </c>
      <c r="N43" s="41">
        <v>0</v>
      </c>
      <c r="O43" s="41">
        <f t="shared" si="4"/>
        <v>0</v>
      </c>
      <c r="P43" s="21"/>
      <c r="R43" s="41">
        <v>0</v>
      </c>
      <c r="S43" s="37">
        <v>0</v>
      </c>
      <c r="T43" s="37">
        <f t="shared" si="5"/>
        <v>0</v>
      </c>
    </row>
    <row r="44" spans="1:20" ht="14.25" x14ac:dyDescent="0.2">
      <c r="A44" s="60" t="s">
        <v>25</v>
      </c>
      <c r="B44" s="44"/>
      <c r="C44" s="41"/>
      <c r="D44" s="41"/>
      <c r="E44" s="44"/>
      <c r="F44" s="41"/>
      <c r="G44" s="41"/>
      <c r="H44" s="41"/>
      <c r="I44" s="41"/>
      <c r="J44" s="41"/>
      <c r="K44" s="41"/>
      <c r="L44" s="41"/>
      <c r="M44" s="41">
        <v>401</v>
      </c>
      <c r="N44" s="41">
        <v>391</v>
      </c>
      <c r="O44" s="41">
        <f t="shared" si="4"/>
        <v>396</v>
      </c>
      <c r="P44" s="21"/>
      <c r="R44" s="41">
        <v>391</v>
      </c>
      <c r="S44" s="37">
        <v>44</v>
      </c>
      <c r="T44" s="37">
        <f t="shared" si="5"/>
        <v>435</v>
      </c>
    </row>
    <row r="45" spans="1:20" ht="15" thickBot="1" x14ac:dyDescent="0.25">
      <c r="A45" s="62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4"/>
    </row>
    <row r="46" spans="1:20" ht="15" x14ac:dyDescent="0.25">
      <c r="A46" s="7"/>
      <c r="B46" s="8"/>
      <c r="C46" s="20" t="s">
        <v>26</v>
      </c>
      <c r="D46" s="20"/>
      <c r="E46" s="20"/>
      <c r="F46" s="20"/>
      <c r="G46" s="20" t="s">
        <v>26</v>
      </c>
      <c r="H46" s="20"/>
      <c r="I46" s="20"/>
      <c r="J46" s="20"/>
      <c r="K46" s="20"/>
      <c r="L46" s="20"/>
      <c r="M46" s="20"/>
      <c r="N46" s="20"/>
      <c r="O46" s="20"/>
      <c r="P46" s="21"/>
    </row>
    <row r="47" spans="1:20" ht="15" x14ac:dyDescent="0.25">
      <c r="A47" s="7" t="s">
        <v>27</v>
      </c>
      <c r="B47" s="8"/>
      <c r="C47" s="20">
        <f t="shared" ref="C47:N47" si="6">SUM(C34:C46)</f>
        <v>0</v>
      </c>
      <c r="D47" s="20">
        <f t="shared" si="6"/>
        <v>0</v>
      </c>
      <c r="E47" s="20">
        <f t="shared" si="6"/>
        <v>0</v>
      </c>
      <c r="F47" s="20">
        <f t="shared" si="6"/>
        <v>0</v>
      </c>
      <c r="G47" s="20">
        <f t="shared" si="6"/>
        <v>0</v>
      </c>
      <c r="H47" s="20">
        <f t="shared" si="6"/>
        <v>0</v>
      </c>
      <c r="I47" s="20">
        <f t="shared" si="6"/>
        <v>0</v>
      </c>
      <c r="J47" s="20">
        <f t="shared" si="6"/>
        <v>0</v>
      </c>
      <c r="K47" s="20">
        <f t="shared" si="6"/>
        <v>0</v>
      </c>
      <c r="L47" s="20">
        <f t="shared" si="6"/>
        <v>0</v>
      </c>
      <c r="M47" s="20">
        <f t="shared" si="6"/>
        <v>2365</v>
      </c>
      <c r="N47" s="20">
        <f t="shared" si="6"/>
        <v>2527</v>
      </c>
      <c r="O47" s="20">
        <f>(C47+D47+E47+F47+G47+H47+I47+J47+K47+L47+M47+N47)/2</f>
        <v>2446</v>
      </c>
      <c r="P47" s="21"/>
      <c r="Q47" s="37"/>
    </row>
    <row r="48" spans="1:20" ht="15.75" thickBot="1" x14ac:dyDescent="0.3">
      <c r="A48" s="18"/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/>
    </row>
    <row r="49" spans="1:16" ht="15" x14ac:dyDescent="0.25">
      <c r="A49" s="10" t="s">
        <v>31</v>
      </c>
      <c r="B49" s="8"/>
      <c r="C49" s="26" t="e">
        <f t="shared" ref="C49:O49" si="7">C47/C20</f>
        <v>#DIV/0!</v>
      </c>
      <c r="D49" s="26" t="e">
        <f t="shared" si="7"/>
        <v>#DIV/0!</v>
      </c>
      <c r="E49" s="26" t="e">
        <f t="shared" si="7"/>
        <v>#DIV/0!</v>
      </c>
      <c r="F49" s="26" t="e">
        <f t="shared" si="7"/>
        <v>#DIV/0!</v>
      </c>
      <c r="G49" s="26" t="e">
        <f t="shared" si="7"/>
        <v>#DIV/0!</v>
      </c>
      <c r="H49" s="26" t="e">
        <f t="shared" si="7"/>
        <v>#DIV/0!</v>
      </c>
      <c r="I49" s="26" t="e">
        <f t="shared" si="7"/>
        <v>#DIV/0!</v>
      </c>
      <c r="J49" s="26" t="e">
        <f t="shared" si="7"/>
        <v>#DIV/0!</v>
      </c>
      <c r="K49" s="26" t="e">
        <f t="shared" si="7"/>
        <v>#DIV/0!</v>
      </c>
      <c r="L49" s="26" t="e">
        <f t="shared" si="7"/>
        <v>#DIV/0!</v>
      </c>
      <c r="M49" s="26">
        <f t="shared" si="7"/>
        <v>0.50577416595380664</v>
      </c>
      <c r="N49" s="26">
        <f t="shared" si="7"/>
        <v>0.50834842084087706</v>
      </c>
      <c r="O49" s="26">
        <f t="shared" si="7"/>
        <v>0.50710065305276253</v>
      </c>
      <c r="P49" s="21"/>
    </row>
    <row r="50" spans="1:16" ht="13.5" thickBot="1" x14ac:dyDescent="0.25">
      <c r="A50" s="17" t="s">
        <v>32</v>
      </c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6" x14ac:dyDescent="0.2">
      <c r="B52" s="28"/>
      <c r="C52" s="28"/>
      <c r="D52" s="28"/>
      <c r="G52" s="28"/>
      <c r="H52" s="28"/>
      <c r="I52" s="28"/>
      <c r="J52" s="3"/>
      <c r="K52" s="3"/>
      <c r="L52" s="3"/>
      <c r="M52" s="3"/>
      <c r="N52" s="3"/>
      <c r="O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6" x14ac:dyDescent="0.2">
      <c r="A54" s="27" t="s">
        <v>39</v>
      </c>
      <c r="B54" s="2"/>
      <c r="C54" s="2"/>
      <c r="D54" s="2"/>
      <c r="E54" s="47">
        <v>153354</v>
      </c>
      <c r="F54" s="33" t="s">
        <v>34</v>
      </c>
      <c r="G54" s="34"/>
      <c r="H54" s="35"/>
      <c r="I54" s="35"/>
      <c r="J54" s="3"/>
      <c r="K54" s="3"/>
      <c r="L54" s="3"/>
      <c r="M54" s="3"/>
      <c r="N54" s="3"/>
      <c r="O54" s="3"/>
    </row>
    <row r="55" spans="1:16" x14ac:dyDescent="0.2">
      <c r="A55" s="1"/>
      <c r="B55" s="2"/>
      <c r="C55" s="2"/>
      <c r="D55" s="2"/>
      <c r="E55" s="32"/>
      <c r="F55" s="36"/>
      <c r="G55" s="34"/>
      <c r="H55" s="35"/>
      <c r="I55" s="35"/>
      <c r="J55" s="3"/>
      <c r="K55" s="3"/>
      <c r="L55" s="3"/>
      <c r="M55" s="3"/>
      <c r="N55" s="3"/>
      <c r="O55" s="3"/>
    </row>
    <row r="56" spans="1:16" x14ac:dyDescent="0.2">
      <c r="A56" s="1"/>
      <c r="B56" s="2"/>
      <c r="C56" s="2"/>
      <c r="D56" s="2"/>
      <c r="E56" s="38"/>
      <c r="F56" s="2"/>
      <c r="G56" s="2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s="46" t="s">
        <v>37</v>
      </c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</row>
    <row r="58" spans="1:16" x14ac:dyDescent="0.2">
      <c r="A58" s="2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</row>
    <row r="59" spans="1:16" x14ac:dyDescent="0.2">
      <c r="A59" s="2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</row>
    <row r="60" spans="1:16" x14ac:dyDescent="0.2">
      <c r="A60" s="45" t="s">
        <v>36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62" orientation="portrait" horizontalDpi="4294967292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0" workbookViewId="0">
      <selection activeCell="E14" sqref="E14"/>
    </sheetView>
  </sheetViews>
  <sheetFormatPr defaultRowHeight="12.75" x14ac:dyDescent="0.2"/>
  <cols>
    <col min="1" max="1" width="26.42578125" customWidth="1"/>
    <col min="2" max="2" width="1.7109375" customWidth="1"/>
    <col min="3" max="4" width="6.7109375" customWidth="1"/>
    <col min="5" max="5" width="7.85546875" customWidth="1"/>
    <col min="6" max="9" width="6.7109375" customWidth="1"/>
    <col min="10" max="10" width="7.140625" customWidth="1"/>
    <col min="11" max="14" width="6.7109375" customWidth="1"/>
    <col min="15" max="15" width="9.7109375" customWidth="1"/>
    <col min="16" max="16" width="1.7109375" customWidth="1"/>
  </cols>
  <sheetData>
    <row r="1" spans="1:17" x14ac:dyDescent="0.2">
      <c r="A1" s="66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67"/>
      <c r="Q1" s="46"/>
    </row>
    <row r="2" spans="1:17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3.5" thickBot="1" x14ac:dyDescent="0.25">
      <c r="A3" t="s">
        <v>35</v>
      </c>
    </row>
    <row r="4" spans="1:17" x14ac:dyDescent="0.2">
      <c r="A4" s="48" t="s">
        <v>0</v>
      </c>
      <c r="B4" s="49"/>
      <c r="C4" s="50" t="s">
        <v>1</v>
      </c>
      <c r="D4" s="51" t="s">
        <v>2</v>
      </c>
      <c r="E4" s="50" t="s">
        <v>3</v>
      </c>
      <c r="F4" s="51" t="s">
        <v>4</v>
      </c>
      <c r="G4" s="51" t="s">
        <v>5</v>
      </c>
      <c r="H4" s="50" t="s">
        <v>6</v>
      </c>
      <c r="I4" s="50" t="s">
        <v>7</v>
      </c>
      <c r="J4" s="50" t="s">
        <v>8</v>
      </c>
      <c r="K4" s="50" t="s">
        <v>9</v>
      </c>
      <c r="L4" s="51" t="s">
        <v>10</v>
      </c>
      <c r="M4" s="50" t="s">
        <v>11</v>
      </c>
      <c r="N4" s="50" t="s">
        <v>12</v>
      </c>
      <c r="O4" s="51" t="s">
        <v>13</v>
      </c>
      <c r="P4" s="52"/>
    </row>
    <row r="5" spans="1:17" x14ac:dyDescent="0.2">
      <c r="A5" s="53" t="s">
        <v>14</v>
      </c>
      <c r="B5" s="4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 t="s">
        <v>33</v>
      </c>
      <c r="P5" s="56"/>
    </row>
    <row r="6" spans="1:17" ht="13.5" thickBot="1" x14ac:dyDescent="0.25">
      <c r="A6" s="5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4" t="s">
        <v>41</v>
      </c>
      <c r="P6" s="56"/>
    </row>
    <row r="7" spans="1:17" ht="14.25" x14ac:dyDescent="0.2">
      <c r="A7" s="57" t="s">
        <v>15</v>
      </c>
      <c r="B7" s="49"/>
      <c r="C7" s="39"/>
      <c r="D7" s="39"/>
      <c r="E7" s="39"/>
      <c r="F7" s="39"/>
      <c r="G7" s="40"/>
      <c r="H7" s="39"/>
      <c r="I7" s="39"/>
      <c r="J7" s="39"/>
      <c r="K7" s="39">
        <v>0</v>
      </c>
      <c r="L7" s="39"/>
      <c r="M7" s="39"/>
      <c r="N7" s="39"/>
      <c r="O7" s="39">
        <f>(C7+D7+E7+F7+G7+H7+I7+J7+K7+L7+M7+N7)/1</f>
        <v>0</v>
      </c>
      <c r="P7" s="58"/>
    </row>
    <row r="8" spans="1:17" ht="14.25" x14ac:dyDescent="0.2">
      <c r="A8" s="53" t="s">
        <v>16</v>
      </c>
      <c r="B8" s="44"/>
      <c r="C8" s="41"/>
      <c r="D8" s="41"/>
      <c r="E8" s="41"/>
      <c r="F8" s="41"/>
      <c r="G8" s="41"/>
      <c r="H8" s="41"/>
      <c r="I8" s="41"/>
      <c r="J8" s="41"/>
      <c r="K8" s="41">
        <v>0</v>
      </c>
      <c r="L8" s="41"/>
      <c r="M8" s="41"/>
      <c r="N8" s="41"/>
      <c r="O8" s="41">
        <f t="shared" ref="O8:O20" si="0">(C8+D8+E8+F8+G8+H8+I8+J8+K8+L8+M8+N8)/1</f>
        <v>0</v>
      </c>
      <c r="P8" s="59"/>
    </row>
    <row r="9" spans="1:17" ht="14.25" x14ac:dyDescent="0.2">
      <c r="A9" s="53" t="s">
        <v>17</v>
      </c>
      <c r="B9" s="44"/>
      <c r="C9" s="41"/>
      <c r="D9" s="41"/>
      <c r="E9" s="41"/>
      <c r="F9" s="41"/>
      <c r="G9" s="41"/>
      <c r="H9" s="41"/>
      <c r="I9" s="41"/>
      <c r="J9" s="41"/>
      <c r="K9" s="41">
        <v>0</v>
      </c>
      <c r="L9" s="41"/>
      <c r="M9" s="41"/>
      <c r="N9" s="41"/>
      <c r="O9" s="41">
        <f t="shared" si="0"/>
        <v>0</v>
      </c>
      <c r="P9" s="59"/>
    </row>
    <row r="10" spans="1:17" ht="14.25" x14ac:dyDescent="0.2">
      <c r="A10" s="53" t="s">
        <v>18</v>
      </c>
      <c r="B10" s="44"/>
      <c r="C10" s="41"/>
      <c r="D10" s="41"/>
      <c r="E10" s="41"/>
      <c r="F10" s="41"/>
      <c r="G10" s="41"/>
      <c r="H10" s="41"/>
      <c r="I10" s="41"/>
      <c r="J10" s="41"/>
      <c r="K10" s="41">
        <v>1</v>
      </c>
      <c r="L10" s="41"/>
      <c r="M10" s="41"/>
      <c r="N10" s="41"/>
      <c r="O10" s="41">
        <f t="shared" si="0"/>
        <v>1</v>
      </c>
      <c r="P10" s="59"/>
    </row>
    <row r="11" spans="1:17" ht="14.25" x14ac:dyDescent="0.2">
      <c r="A11" s="60" t="s">
        <v>19</v>
      </c>
      <c r="B11" s="44"/>
      <c r="C11" s="41"/>
      <c r="D11" s="41"/>
      <c r="E11" s="41"/>
      <c r="F11" s="41"/>
      <c r="G11" s="41"/>
      <c r="H11" s="41"/>
      <c r="I11" s="41"/>
      <c r="J11" s="41"/>
      <c r="K11" s="41">
        <v>0</v>
      </c>
      <c r="L11" s="41"/>
      <c r="M11" s="41"/>
      <c r="N11" s="41"/>
      <c r="O11" s="41">
        <f t="shared" si="0"/>
        <v>0</v>
      </c>
      <c r="P11" s="59"/>
    </row>
    <row r="12" spans="1:17" ht="14.25" x14ac:dyDescent="0.2">
      <c r="A12" s="61" t="s">
        <v>20</v>
      </c>
      <c r="B12" s="44"/>
      <c r="C12" s="41"/>
      <c r="D12" s="41"/>
      <c r="E12" s="41"/>
      <c r="F12" s="41"/>
      <c r="G12" s="41"/>
      <c r="H12" s="41"/>
      <c r="I12" s="41"/>
      <c r="J12" s="41"/>
      <c r="K12" s="41">
        <v>0</v>
      </c>
      <c r="L12" s="41"/>
      <c r="M12" s="42"/>
      <c r="N12" s="41"/>
      <c r="O12" s="41">
        <f t="shared" si="0"/>
        <v>0</v>
      </c>
      <c r="P12" s="59"/>
    </row>
    <row r="13" spans="1:17" ht="14.25" x14ac:dyDescent="0.2">
      <c r="A13" s="53" t="s">
        <v>21</v>
      </c>
      <c r="B13" s="44"/>
      <c r="C13" s="41"/>
      <c r="D13" s="41"/>
      <c r="E13" s="41"/>
      <c r="F13" s="41"/>
      <c r="G13" s="41"/>
      <c r="H13" s="41"/>
      <c r="I13" s="41"/>
      <c r="J13" s="41"/>
      <c r="K13" s="41">
        <v>0</v>
      </c>
      <c r="L13" s="41"/>
      <c r="M13" s="41"/>
      <c r="N13" s="41"/>
      <c r="O13" s="41">
        <f t="shared" si="0"/>
        <v>0</v>
      </c>
      <c r="P13" s="59"/>
    </row>
    <row r="14" spans="1:17" ht="14.25" x14ac:dyDescent="0.2">
      <c r="A14" s="53" t="s">
        <v>23</v>
      </c>
      <c r="B14" s="44"/>
      <c r="C14" s="41"/>
      <c r="D14" s="41"/>
      <c r="E14" s="41"/>
      <c r="F14" s="41"/>
      <c r="G14" s="41"/>
      <c r="H14" s="41"/>
      <c r="I14" s="41"/>
      <c r="J14" s="41"/>
      <c r="K14" s="41">
        <v>0</v>
      </c>
      <c r="L14" s="41"/>
      <c r="M14" s="41"/>
      <c r="N14" s="41"/>
      <c r="O14" s="41">
        <f t="shared" si="0"/>
        <v>0</v>
      </c>
      <c r="P14" s="59"/>
    </row>
    <row r="15" spans="1:17" ht="14.25" x14ac:dyDescent="0.2">
      <c r="A15" s="53" t="s">
        <v>22</v>
      </c>
      <c r="B15" s="44"/>
      <c r="C15" s="41"/>
      <c r="D15" s="41"/>
      <c r="E15" s="41"/>
      <c r="F15" s="41"/>
      <c r="G15" s="41"/>
      <c r="H15" s="41"/>
      <c r="I15" s="41"/>
      <c r="J15" s="41"/>
      <c r="K15" s="41">
        <v>0</v>
      </c>
      <c r="L15" s="41"/>
      <c r="M15" s="41"/>
      <c r="N15" s="41"/>
      <c r="O15" s="41">
        <f t="shared" si="0"/>
        <v>0</v>
      </c>
      <c r="P15" s="59"/>
    </row>
    <row r="16" spans="1:17" ht="14.25" x14ac:dyDescent="0.2">
      <c r="A16" s="53" t="s">
        <v>24</v>
      </c>
      <c r="B16" s="44"/>
      <c r="C16" s="41"/>
      <c r="D16" s="41"/>
      <c r="E16" s="41"/>
      <c r="F16" s="41"/>
      <c r="G16" s="41"/>
      <c r="H16" s="41"/>
      <c r="I16" s="41"/>
      <c r="J16" s="41"/>
      <c r="K16" s="41">
        <v>0</v>
      </c>
      <c r="L16" s="41"/>
      <c r="M16" s="41"/>
      <c r="N16" s="41"/>
      <c r="O16" s="41">
        <f t="shared" si="0"/>
        <v>0</v>
      </c>
      <c r="P16" s="59"/>
    </row>
    <row r="17" spans="1:16" ht="14.25" x14ac:dyDescent="0.2">
      <c r="A17" s="60" t="s">
        <v>25</v>
      </c>
      <c r="B17" s="44"/>
      <c r="C17" s="41"/>
      <c r="D17" s="41"/>
      <c r="E17" s="41"/>
      <c r="F17" s="41"/>
      <c r="G17" s="41"/>
      <c r="H17" s="41"/>
      <c r="I17" s="41"/>
      <c r="J17" s="41"/>
      <c r="K17" s="41">
        <v>0</v>
      </c>
      <c r="L17" s="41"/>
      <c r="M17" s="41"/>
      <c r="N17" s="41"/>
      <c r="O17" s="41">
        <f t="shared" si="0"/>
        <v>0</v>
      </c>
      <c r="P17" s="59"/>
    </row>
    <row r="18" spans="1:16" ht="15" thickBot="1" x14ac:dyDescent="0.25">
      <c r="A18" s="6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1:16" ht="15" x14ac:dyDescent="0.25">
      <c r="A19" s="7"/>
      <c r="B19" s="8"/>
      <c r="C19" s="20"/>
      <c r="D19" s="20"/>
      <c r="E19" s="20"/>
      <c r="F19" s="20"/>
      <c r="G19" s="20" t="s">
        <v>26</v>
      </c>
      <c r="H19" s="20"/>
      <c r="I19" s="20"/>
      <c r="J19" s="20"/>
      <c r="K19" s="20"/>
      <c r="L19" s="20"/>
      <c r="M19" s="20"/>
      <c r="N19" s="20"/>
      <c r="O19" s="20"/>
      <c r="P19" s="21"/>
    </row>
    <row r="20" spans="1:16" ht="15" x14ac:dyDescent="0.25">
      <c r="A20" s="7" t="s">
        <v>27</v>
      </c>
      <c r="B20" s="8"/>
      <c r="C20" s="20">
        <f t="shared" ref="C20:N20" si="1">SUM(C7:C19)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>SUM(K7:K19)</f>
        <v>1</v>
      </c>
      <c r="L20" s="20">
        <f t="shared" si="1"/>
        <v>0</v>
      </c>
      <c r="M20" s="20">
        <f t="shared" si="1"/>
        <v>0</v>
      </c>
      <c r="N20" s="20">
        <f t="shared" si="1"/>
        <v>0</v>
      </c>
      <c r="O20" s="20">
        <f t="shared" si="0"/>
        <v>1</v>
      </c>
      <c r="P20" s="21"/>
    </row>
    <row r="21" spans="1:16" ht="15" thickBot="1" x14ac:dyDescent="0.25">
      <c r="A21" s="15"/>
      <c r="B21" s="1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ht="15" x14ac:dyDescent="0.25">
      <c r="A22" s="29" t="s">
        <v>28</v>
      </c>
      <c r="B22" s="5"/>
      <c r="C22" s="30">
        <f>C20/$E$54</f>
        <v>0</v>
      </c>
      <c r="D22" s="30">
        <f t="shared" ref="D22:P22" si="2">D20/$E$54</f>
        <v>0</v>
      </c>
      <c r="E22" s="30">
        <f t="shared" si="2"/>
        <v>0</v>
      </c>
      <c r="F22" s="30">
        <f t="shared" si="2"/>
        <v>0</v>
      </c>
      <c r="G22" s="30">
        <f t="shared" si="2"/>
        <v>0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6.52086023188179E-6</v>
      </c>
      <c r="L22" s="30">
        <f t="shared" si="2"/>
        <v>0</v>
      </c>
      <c r="M22" s="30">
        <f t="shared" si="2"/>
        <v>0</v>
      </c>
      <c r="N22" s="30">
        <f t="shared" si="2"/>
        <v>0</v>
      </c>
      <c r="O22" s="30">
        <f>O20/$E$54</f>
        <v>6.52086023188179E-6</v>
      </c>
      <c r="P22" s="31">
        <f t="shared" si="2"/>
        <v>0</v>
      </c>
    </row>
    <row r="23" spans="1:16" ht="13.5" thickBot="1" x14ac:dyDescent="0.25">
      <c r="A23" s="11" t="s">
        <v>29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6" x14ac:dyDescent="0.2">
      <c r="A28" s="66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6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3.5" thickBo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6" x14ac:dyDescent="0.2">
      <c r="A31" s="48" t="s">
        <v>30</v>
      </c>
      <c r="B31" s="49"/>
      <c r="C31" s="50" t="s">
        <v>1</v>
      </c>
      <c r="D31" s="50" t="s">
        <v>2</v>
      </c>
      <c r="E31" s="50" t="s">
        <v>3</v>
      </c>
      <c r="F31" s="50" t="s">
        <v>4</v>
      </c>
      <c r="G31" s="50" t="s">
        <v>5</v>
      </c>
      <c r="H31" s="50" t="s">
        <v>6</v>
      </c>
      <c r="I31" s="50" t="s">
        <v>7</v>
      </c>
      <c r="J31" s="50" t="s">
        <v>8</v>
      </c>
      <c r="K31" s="50" t="s">
        <v>9</v>
      </c>
      <c r="L31" s="50" t="s">
        <v>10</v>
      </c>
      <c r="M31" s="50" t="s">
        <v>11</v>
      </c>
      <c r="N31" s="50" t="s">
        <v>12</v>
      </c>
      <c r="O31" s="51" t="s">
        <v>13</v>
      </c>
      <c r="P31" s="6"/>
    </row>
    <row r="32" spans="1:16" x14ac:dyDescent="0.2">
      <c r="A32" s="53"/>
      <c r="B32" s="4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 t="s">
        <v>33</v>
      </c>
      <c r="P32" s="9"/>
    </row>
    <row r="33" spans="1:17" ht="13.5" thickBot="1" x14ac:dyDescent="0.25">
      <c r="A33" s="5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4" t="s">
        <v>41</v>
      </c>
      <c r="P33" s="9"/>
    </row>
    <row r="34" spans="1:17" ht="14.25" x14ac:dyDescent="0.2">
      <c r="A34" s="57" t="s">
        <v>15</v>
      </c>
      <c r="B34" s="49"/>
      <c r="C34" s="39"/>
      <c r="D34" s="39"/>
      <c r="E34" s="43"/>
      <c r="F34" s="39"/>
      <c r="G34" s="39"/>
      <c r="H34" s="39"/>
      <c r="I34" s="39"/>
      <c r="J34" s="39"/>
      <c r="K34" s="39">
        <v>0</v>
      </c>
      <c r="L34" s="39"/>
      <c r="M34" s="39"/>
      <c r="N34" s="39"/>
      <c r="O34" s="39">
        <f>(C34+D34+E34+F34+G34+H34+I34+J34+K34+L34+M34+N34)/1</f>
        <v>0</v>
      </c>
      <c r="P34" s="22"/>
    </row>
    <row r="35" spans="1:17" ht="14.25" x14ac:dyDescent="0.2">
      <c r="A35" s="53" t="s">
        <v>16</v>
      </c>
      <c r="B35" s="44"/>
      <c r="C35" s="41"/>
      <c r="D35" s="41"/>
      <c r="E35" s="44"/>
      <c r="F35" s="41"/>
      <c r="G35" s="41"/>
      <c r="H35" s="41"/>
      <c r="I35" s="41"/>
      <c r="J35" s="41"/>
      <c r="K35" s="41">
        <v>0</v>
      </c>
      <c r="L35" s="41"/>
      <c r="M35" s="41"/>
      <c r="N35" s="41"/>
      <c r="O35" s="41">
        <f t="shared" ref="O35:O47" si="3">(C35+D35+E35+F35+G35+H35+I35+J35+K35+L35+M35+N35)/1</f>
        <v>0</v>
      </c>
      <c r="P35" s="21"/>
    </row>
    <row r="36" spans="1:17" ht="14.25" x14ac:dyDescent="0.2">
      <c r="A36" s="53" t="s">
        <v>17</v>
      </c>
      <c r="B36" s="44"/>
      <c r="C36" s="41"/>
      <c r="D36" s="41"/>
      <c r="E36" s="44"/>
      <c r="F36" s="41"/>
      <c r="G36" s="41"/>
      <c r="H36" s="41"/>
      <c r="I36" s="41"/>
      <c r="J36" s="41"/>
      <c r="K36" s="41">
        <v>0</v>
      </c>
      <c r="L36" s="41"/>
      <c r="M36" s="41"/>
      <c r="N36" s="41"/>
      <c r="O36" s="41">
        <f t="shared" si="3"/>
        <v>0</v>
      </c>
      <c r="P36" s="21"/>
    </row>
    <row r="37" spans="1:17" ht="14.25" x14ac:dyDescent="0.2">
      <c r="A37" s="53" t="s">
        <v>18</v>
      </c>
      <c r="B37" s="44"/>
      <c r="C37" s="41"/>
      <c r="D37" s="41"/>
      <c r="E37" s="44"/>
      <c r="F37" s="41"/>
      <c r="G37" s="41"/>
      <c r="H37" s="41"/>
      <c r="I37" s="41"/>
      <c r="J37" s="41"/>
      <c r="K37" s="41">
        <v>1</v>
      </c>
      <c r="L37" s="41"/>
      <c r="M37" s="41"/>
      <c r="N37" s="41"/>
      <c r="O37" s="41">
        <f t="shared" si="3"/>
        <v>1</v>
      </c>
      <c r="P37" s="21"/>
    </row>
    <row r="38" spans="1:17" ht="14.25" x14ac:dyDescent="0.2">
      <c r="A38" s="60" t="s">
        <v>19</v>
      </c>
      <c r="B38" s="44"/>
      <c r="C38" s="41"/>
      <c r="D38" s="41"/>
      <c r="E38" s="44"/>
      <c r="F38" s="41"/>
      <c r="G38" s="41"/>
      <c r="H38" s="41"/>
      <c r="I38" s="41"/>
      <c r="J38" s="41"/>
      <c r="K38" s="41">
        <v>0</v>
      </c>
      <c r="L38" s="41"/>
      <c r="M38" s="41"/>
      <c r="N38" s="41"/>
      <c r="O38" s="41">
        <f t="shared" si="3"/>
        <v>0</v>
      </c>
      <c r="P38" s="21"/>
    </row>
    <row r="39" spans="1:17" ht="14.25" x14ac:dyDescent="0.2">
      <c r="A39" s="61" t="s">
        <v>20</v>
      </c>
      <c r="B39" s="44"/>
      <c r="C39" s="41"/>
      <c r="D39" s="41"/>
      <c r="E39" s="44"/>
      <c r="F39" s="41"/>
      <c r="G39" s="41"/>
      <c r="H39" s="41"/>
      <c r="I39" s="41"/>
      <c r="J39" s="41"/>
      <c r="K39" s="41">
        <v>0</v>
      </c>
      <c r="L39" s="41"/>
      <c r="M39" s="41"/>
      <c r="N39" s="41"/>
      <c r="O39" s="41">
        <f t="shared" si="3"/>
        <v>0</v>
      </c>
      <c r="P39" s="21"/>
    </row>
    <row r="40" spans="1:17" ht="14.25" x14ac:dyDescent="0.2">
      <c r="A40" s="53" t="s">
        <v>21</v>
      </c>
      <c r="B40" s="44"/>
      <c r="C40" s="41"/>
      <c r="D40" s="41"/>
      <c r="E40" s="44"/>
      <c r="F40" s="41"/>
      <c r="G40" s="41"/>
      <c r="H40" s="41"/>
      <c r="I40" s="41"/>
      <c r="J40" s="41"/>
      <c r="K40" s="41">
        <v>0</v>
      </c>
      <c r="L40" s="41"/>
      <c r="M40" s="41"/>
      <c r="N40" s="41"/>
      <c r="O40" s="41">
        <f t="shared" si="3"/>
        <v>0</v>
      </c>
      <c r="P40" s="21"/>
    </row>
    <row r="41" spans="1:17" ht="14.25" x14ac:dyDescent="0.2">
      <c r="A41" s="53" t="s">
        <v>23</v>
      </c>
      <c r="B41" s="44"/>
      <c r="C41" s="41"/>
      <c r="D41" s="41"/>
      <c r="E41" s="44"/>
      <c r="F41" s="41"/>
      <c r="G41" s="41"/>
      <c r="H41" s="41"/>
      <c r="I41" s="41"/>
      <c r="J41" s="41"/>
      <c r="K41" s="41">
        <v>0</v>
      </c>
      <c r="L41" s="41"/>
      <c r="M41" s="41"/>
      <c r="N41" s="41"/>
      <c r="O41" s="41">
        <f t="shared" si="3"/>
        <v>0</v>
      </c>
      <c r="P41" s="21"/>
    </row>
    <row r="42" spans="1:17" ht="14.25" x14ac:dyDescent="0.2">
      <c r="A42" s="53" t="s">
        <v>22</v>
      </c>
      <c r="B42" s="44"/>
      <c r="C42" s="41"/>
      <c r="D42" s="41"/>
      <c r="E42" s="44"/>
      <c r="F42" s="41"/>
      <c r="G42" s="41"/>
      <c r="H42" s="41"/>
      <c r="I42" s="41"/>
      <c r="J42" s="41"/>
      <c r="K42" s="41">
        <v>0</v>
      </c>
      <c r="L42" s="41"/>
      <c r="M42" s="41"/>
      <c r="N42" s="41"/>
      <c r="O42" s="41">
        <f t="shared" si="3"/>
        <v>0</v>
      </c>
      <c r="P42" s="21"/>
    </row>
    <row r="43" spans="1:17" ht="14.25" x14ac:dyDescent="0.2">
      <c r="A43" s="60" t="s">
        <v>24</v>
      </c>
      <c r="B43" s="44"/>
      <c r="C43" s="41"/>
      <c r="D43" s="41"/>
      <c r="E43" s="44"/>
      <c r="F43" s="41"/>
      <c r="G43" s="41"/>
      <c r="H43" s="41"/>
      <c r="I43" s="41"/>
      <c r="J43" s="41"/>
      <c r="K43" s="41">
        <v>0</v>
      </c>
      <c r="L43" s="41"/>
      <c r="M43" s="41"/>
      <c r="N43" s="41"/>
      <c r="O43" s="41">
        <f t="shared" si="3"/>
        <v>0</v>
      </c>
      <c r="P43" s="21"/>
    </row>
    <row r="44" spans="1:17" ht="14.25" x14ac:dyDescent="0.2">
      <c r="A44" s="60" t="s">
        <v>25</v>
      </c>
      <c r="B44" s="44"/>
      <c r="C44" s="41"/>
      <c r="D44" s="41"/>
      <c r="E44" s="44"/>
      <c r="F44" s="41"/>
      <c r="G44" s="41"/>
      <c r="H44" s="41"/>
      <c r="I44" s="41"/>
      <c r="J44" s="41"/>
      <c r="K44" s="41">
        <v>0</v>
      </c>
      <c r="L44" s="41"/>
      <c r="M44" s="41"/>
      <c r="N44" s="41"/>
      <c r="O44" s="41">
        <f t="shared" si="3"/>
        <v>0</v>
      </c>
      <c r="P44" s="21"/>
    </row>
    <row r="45" spans="1:17" ht="15" thickBot="1" x14ac:dyDescent="0.25">
      <c r="A45" s="62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24"/>
    </row>
    <row r="46" spans="1:17" ht="15" x14ac:dyDescent="0.25">
      <c r="A46" s="7"/>
      <c r="B46" s="8"/>
      <c r="C46" s="20" t="s">
        <v>26</v>
      </c>
      <c r="D46" s="20"/>
      <c r="E46" s="20"/>
      <c r="F46" s="20"/>
      <c r="G46" s="20" t="s">
        <v>26</v>
      </c>
      <c r="H46" s="20"/>
      <c r="I46" s="20"/>
      <c r="J46" s="20"/>
      <c r="K46" s="20"/>
      <c r="L46" s="20"/>
      <c r="M46" s="20"/>
      <c r="N46" s="20"/>
      <c r="O46" s="20"/>
      <c r="P46" s="21"/>
    </row>
    <row r="47" spans="1:17" ht="15" x14ac:dyDescent="0.25">
      <c r="A47" s="7" t="s">
        <v>27</v>
      </c>
      <c r="B47" s="8"/>
      <c r="C47" s="20">
        <f t="shared" ref="C47:N47" si="4">SUM(C34:C46)</f>
        <v>0</v>
      </c>
      <c r="D47" s="20">
        <f t="shared" si="4"/>
        <v>0</v>
      </c>
      <c r="E47" s="20">
        <f t="shared" si="4"/>
        <v>0</v>
      </c>
      <c r="F47" s="20">
        <f t="shared" si="4"/>
        <v>0</v>
      </c>
      <c r="G47" s="20">
        <f t="shared" si="4"/>
        <v>0</v>
      </c>
      <c r="H47" s="20">
        <f t="shared" si="4"/>
        <v>0</v>
      </c>
      <c r="I47" s="20">
        <f t="shared" si="4"/>
        <v>0</v>
      </c>
      <c r="J47" s="20">
        <f t="shared" si="4"/>
        <v>0</v>
      </c>
      <c r="K47" s="20">
        <f>SUM(K34:K46)</f>
        <v>1</v>
      </c>
      <c r="L47" s="20">
        <f t="shared" si="4"/>
        <v>0</v>
      </c>
      <c r="M47" s="20">
        <f t="shared" si="4"/>
        <v>0</v>
      </c>
      <c r="N47" s="20">
        <f t="shared" si="4"/>
        <v>0</v>
      </c>
      <c r="O47" s="20">
        <f t="shared" si="3"/>
        <v>1</v>
      </c>
      <c r="P47" s="21"/>
      <c r="Q47" s="37"/>
    </row>
    <row r="48" spans="1:17" ht="15.75" thickBot="1" x14ac:dyDescent="0.3">
      <c r="A48" s="18"/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/>
    </row>
    <row r="49" spans="1:16" ht="15" x14ac:dyDescent="0.25">
      <c r="A49" s="10" t="s">
        <v>31</v>
      </c>
      <c r="B49" s="8"/>
      <c r="C49" s="26" t="e">
        <f>C47/C20</f>
        <v>#DIV/0!</v>
      </c>
      <c r="D49" s="26" t="e">
        <f t="shared" ref="D49:O49" si="5">D47/D20</f>
        <v>#DIV/0!</v>
      </c>
      <c r="E49" s="26" t="e">
        <f t="shared" si="5"/>
        <v>#DIV/0!</v>
      </c>
      <c r="F49" s="26" t="e">
        <f t="shared" si="5"/>
        <v>#DIV/0!</v>
      </c>
      <c r="G49" s="26" t="e">
        <f t="shared" si="5"/>
        <v>#DIV/0!</v>
      </c>
      <c r="H49" s="26" t="e">
        <f t="shared" si="5"/>
        <v>#DIV/0!</v>
      </c>
      <c r="I49" s="26" t="e">
        <f t="shared" si="5"/>
        <v>#DIV/0!</v>
      </c>
      <c r="J49" s="26" t="e">
        <f t="shared" si="5"/>
        <v>#DIV/0!</v>
      </c>
      <c r="K49" s="26">
        <f t="shared" si="5"/>
        <v>1</v>
      </c>
      <c r="L49" s="26" t="e">
        <f t="shared" si="5"/>
        <v>#DIV/0!</v>
      </c>
      <c r="M49" s="26" t="e">
        <f t="shared" si="5"/>
        <v>#DIV/0!</v>
      </c>
      <c r="N49" s="26" t="e">
        <f t="shared" si="5"/>
        <v>#DIV/0!</v>
      </c>
      <c r="O49" s="26">
        <f t="shared" si="5"/>
        <v>1</v>
      </c>
      <c r="P49" s="21"/>
    </row>
    <row r="50" spans="1:16" ht="13.5" thickBot="1" x14ac:dyDescent="0.25">
      <c r="A50" s="17" t="s">
        <v>32</v>
      </c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6" x14ac:dyDescent="0.2">
      <c r="B52" s="28"/>
      <c r="C52" s="28"/>
      <c r="D52" s="28"/>
      <c r="G52" s="28"/>
      <c r="H52" s="28"/>
      <c r="I52" s="28"/>
      <c r="J52" s="3"/>
      <c r="K52" s="3"/>
      <c r="L52" s="3"/>
      <c r="M52" s="3"/>
      <c r="N52" s="3"/>
      <c r="O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6" x14ac:dyDescent="0.2">
      <c r="A54" s="27" t="s">
        <v>39</v>
      </c>
      <c r="B54" s="2"/>
      <c r="C54" s="2"/>
      <c r="D54" s="2"/>
      <c r="E54" s="47">
        <v>153354</v>
      </c>
      <c r="F54" s="33" t="s">
        <v>34</v>
      </c>
      <c r="G54" s="34"/>
      <c r="H54" s="35"/>
      <c r="I54" s="35"/>
      <c r="J54" s="3"/>
      <c r="K54" s="3"/>
      <c r="L54" s="3"/>
      <c r="M54" s="3"/>
      <c r="N54" s="3"/>
      <c r="O54" s="3"/>
    </row>
    <row r="55" spans="1:16" x14ac:dyDescent="0.2">
      <c r="A55" s="1"/>
      <c r="B55" s="2"/>
      <c r="C55" s="2"/>
      <c r="D55" s="2"/>
      <c r="E55" s="32"/>
      <c r="F55" s="36"/>
      <c r="G55" s="34"/>
      <c r="H55" s="35"/>
      <c r="I55" s="35"/>
      <c r="J55" s="3"/>
      <c r="K55" s="3"/>
      <c r="L55" s="3"/>
      <c r="M55" s="3"/>
      <c r="N55" s="3"/>
      <c r="O55" s="3"/>
    </row>
    <row r="56" spans="1:16" x14ac:dyDescent="0.2">
      <c r="A56" s="1"/>
      <c r="B56" s="2"/>
      <c r="C56" s="2"/>
      <c r="D56" s="2"/>
      <c r="E56" s="38"/>
      <c r="F56" s="2"/>
      <c r="G56" s="2"/>
      <c r="H56" s="3"/>
      <c r="I56" s="3"/>
      <c r="J56" s="3"/>
      <c r="K56" s="3"/>
      <c r="L56" s="3"/>
      <c r="M56" s="3"/>
      <c r="N56" s="3"/>
      <c r="O56" s="3"/>
    </row>
    <row r="57" spans="1:16" x14ac:dyDescent="0.2">
      <c r="A57" s="46" t="s">
        <v>37</v>
      </c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</row>
    <row r="58" spans="1:16" x14ac:dyDescent="0.2">
      <c r="A58" s="2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</row>
    <row r="59" spans="1:16" x14ac:dyDescent="0.2">
      <c r="A59" s="2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</row>
    <row r="60" spans="1:16" x14ac:dyDescent="0.2">
      <c r="A60" s="45" t="s">
        <v>36</v>
      </c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1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2016</vt:lpstr>
      <vt:lpstr>2015</vt:lpstr>
      <vt:lpstr>2014</vt:lpstr>
      <vt:lpstr>2013</vt:lpstr>
      <vt:lpstr>2012</vt:lpstr>
      <vt:lpstr>2011</vt:lpstr>
      <vt:lpstr>2010</vt:lpstr>
      <vt:lpstr>2006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2018-01-22T11:19:42Z</cp:lastPrinted>
  <dcterms:created xsi:type="dcterms:W3CDTF">1999-12-30T00:46:24Z</dcterms:created>
  <dcterms:modified xsi:type="dcterms:W3CDTF">2018-01-22T12:57:12Z</dcterms:modified>
</cp:coreProperties>
</file>