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120" windowWidth="9420" windowHeight="4950"/>
  </bookViews>
  <sheets>
    <sheet name="Sheet1" sheetId="1" r:id="rId1"/>
  </sheets>
  <externalReferences>
    <externalReference r:id="rId2"/>
  </externalReferences>
  <definedNames>
    <definedName name="_xlnm.Print_Area" localSheetId="0">Sheet1!$A$1:$S$91</definedName>
  </definedNames>
  <calcPr calcId="145621"/>
</workbook>
</file>

<file path=xl/calcChain.xml><?xml version="1.0" encoding="utf-8"?>
<calcChain xmlns="http://schemas.openxmlformats.org/spreadsheetml/2006/main">
  <c r="L45" i="1" l="1"/>
  <c r="L47" i="1" s="1"/>
  <c r="H23" i="1" l="1"/>
  <c r="H25" i="1" s="1"/>
  <c r="C23" i="1" l="1"/>
  <c r="B73" i="1" l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23" i="1" l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72" i="1"/>
  <c r="B72" i="1" l="1"/>
  <c r="C67" i="1"/>
  <c r="C69" i="1" s="1"/>
  <c r="D82" i="1" l="1"/>
  <c r="E82" i="1" s="1"/>
  <c r="D86" i="1"/>
  <c r="E86" i="1" s="1"/>
  <c r="Q67" i="1"/>
  <c r="Q69" i="1" s="1"/>
  <c r="H67" i="1"/>
  <c r="H69" i="1" s="1"/>
  <c r="B67" i="1"/>
  <c r="B69" i="1" s="1"/>
  <c r="P23" i="1"/>
  <c r="P25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28" i="1"/>
  <c r="N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28" i="1"/>
  <c r="E28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6" i="1"/>
  <c r="S6" i="1" s="1"/>
  <c r="Q23" i="1"/>
  <c r="L23" i="1"/>
  <c r="L25" i="1" s="1"/>
  <c r="K23" i="1"/>
  <c r="K25" i="1" s="1"/>
  <c r="G23" i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P67" i="1"/>
  <c r="P69" i="1" s="1"/>
  <c r="L67" i="1"/>
  <c r="L69" i="1" s="1"/>
  <c r="K67" i="1"/>
  <c r="K69" i="1" s="1"/>
  <c r="G67" i="1"/>
  <c r="G69" i="1" s="1"/>
  <c r="Q45" i="1"/>
  <c r="P45" i="1"/>
  <c r="P47" i="1" s="1"/>
  <c r="K45" i="1"/>
  <c r="K47" i="1" s="1"/>
  <c r="H45" i="1"/>
  <c r="G45" i="1"/>
  <c r="C45" i="1"/>
  <c r="C47" i="1" s="1"/>
  <c r="B45" i="1"/>
  <c r="B47" i="1" s="1"/>
  <c r="D15" i="1"/>
  <c r="E15" i="1" s="1"/>
  <c r="E10" i="1"/>
  <c r="D21" i="1"/>
  <c r="E21" i="1" s="1"/>
  <c r="D19" i="1"/>
  <c r="E19" i="1" s="1"/>
  <c r="D18" i="1"/>
  <c r="E18" i="1" s="1"/>
  <c r="D17" i="1"/>
  <c r="E17" i="1" s="1"/>
  <c r="D16" i="1"/>
  <c r="E16" i="1" s="1"/>
  <c r="D9" i="1"/>
  <c r="E9" i="1" s="1"/>
  <c r="D6" i="1"/>
  <c r="E6" i="1" s="1"/>
  <c r="D20" i="1"/>
  <c r="E20" i="1" s="1"/>
  <c r="D13" i="1"/>
  <c r="E13" i="1" s="1"/>
  <c r="M50" i="1"/>
  <c r="N50" i="1" s="1"/>
  <c r="I28" i="1"/>
  <c r="J28" i="1" s="1"/>
  <c r="D14" i="1"/>
  <c r="E14" i="1" s="1"/>
  <c r="R50" i="1"/>
  <c r="S50" i="1" s="1"/>
  <c r="I50" i="1"/>
  <c r="J50" i="1" s="1"/>
  <c r="D50" i="1"/>
  <c r="E50" i="1" s="1"/>
  <c r="R28" i="1"/>
  <c r="S28" i="1" s="1"/>
  <c r="D12" i="1"/>
  <c r="E12" i="1" s="1"/>
  <c r="D11" i="1"/>
  <c r="E11" i="1" s="1"/>
  <c r="D8" i="1"/>
  <c r="E8" i="1" s="1"/>
  <c r="D7" i="1"/>
  <c r="E7" i="1" s="1"/>
  <c r="I6" i="1"/>
  <c r="J6" i="1" s="1"/>
  <c r="M6" i="1"/>
  <c r="N6" i="1" s="1"/>
  <c r="G25" i="1" l="1"/>
  <c r="B89" i="1"/>
  <c r="Q25" i="1"/>
  <c r="R23" i="1"/>
  <c r="S23" i="1" s="1"/>
  <c r="C89" i="1"/>
  <c r="C90" i="1" s="1"/>
  <c r="B25" i="1"/>
  <c r="H47" i="1"/>
  <c r="I45" i="1"/>
  <c r="J45" i="1" s="1"/>
  <c r="Q47" i="1"/>
  <c r="D78" i="1"/>
  <c r="E78" i="1" s="1"/>
  <c r="D74" i="1"/>
  <c r="E74" i="1" s="1"/>
  <c r="D84" i="1"/>
  <c r="E84" i="1" s="1"/>
  <c r="M67" i="1"/>
  <c r="N67" i="1" s="1"/>
  <c r="D72" i="1"/>
  <c r="E72" i="1" s="1"/>
  <c r="D76" i="1"/>
  <c r="E76" i="1" s="1"/>
  <c r="D67" i="1"/>
  <c r="E67" i="1" s="1"/>
  <c r="D80" i="1"/>
  <c r="E80" i="1" s="1"/>
  <c r="D85" i="1"/>
  <c r="E85" i="1" s="1"/>
  <c r="D81" i="1"/>
  <c r="E81" i="1" s="1"/>
  <c r="D77" i="1"/>
  <c r="E77" i="1" s="1"/>
  <c r="D73" i="1"/>
  <c r="E73" i="1" s="1"/>
  <c r="D83" i="1"/>
  <c r="E83" i="1" s="1"/>
  <c r="D79" i="1"/>
  <c r="E79" i="1" s="1"/>
  <c r="D75" i="1"/>
  <c r="E75" i="1" s="1"/>
  <c r="M23" i="1"/>
  <c r="N23" i="1" s="1"/>
  <c r="D87" i="1"/>
  <c r="E87" i="1" s="1"/>
  <c r="C25" i="1"/>
  <c r="R45" i="1"/>
  <c r="S45" i="1" s="1"/>
  <c r="I23" i="1"/>
  <c r="J23" i="1" s="1"/>
  <c r="G47" i="1"/>
  <c r="D23" i="1"/>
  <c r="E23" i="1" s="1"/>
  <c r="I67" i="1"/>
  <c r="J67" i="1" s="1"/>
  <c r="D45" i="1"/>
  <c r="E45" i="1" s="1"/>
  <c r="R67" i="1"/>
  <c r="S67" i="1" s="1"/>
  <c r="M45" i="1"/>
  <c r="N45" i="1" s="1"/>
  <c r="D89" i="1" l="1"/>
  <c r="E89" i="1" s="1"/>
  <c r="B90" i="1"/>
</calcChain>
</file>

<file path=xl/sharedStrings.xml><?xml version="1.0" encoding="utf-8"?>
<sst xmlns="http://schemas.openxmlformats.org/spreadsheetml/2006/main" count="105" uniqueCount="39">
  <si>
    <t>ΟΙΚΟΝ.ΔΡΑΣΤ.</t>
  </si>
  <si>
    <t>ΜΕΤΑΒΟΛΗ</t>
  </si>
  <si>
    <t>ΑΡ.</t>
  </si>
  <si>
    <t>%</t>
  </si>
  <si>
    <t xml:space="preserve">       Μ Α Ρ Τ Ι Ο Σ</t>
  </si>
  <si>
    <t xml:space="preserve">  Α Π Ρ Ι Λ Ι Ο Σ</t>
  </si>
  <si>
    <t>ΝΕΟΕΙΣΡΧΟΜΕΝΟΙ</t>
  </si>
  <si>
    <t>ΜΕΤΑΠΟΙΗΣΗ</t>
  </si>
  <si>
    <t>ΗΛΕΚΤΡΙΣΜΟΣ</t>
  </si>
  <si>
    <t>ΜΕΤΑΦΟΡΕΣ</t>
  </si>
  <si>
    <t>ΤΡΑΠΕΖΕΣ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</si>
  <si>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</si>
  <si>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</si>
  <si>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</si>
  <si>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</si>
  <si>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</si>
  <si>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     Σ Ε Π Τ Ε Μ Β Ρ Ι Ο Σ</t>
  </si>
  <si>
    <t xml:space="preserve">        Ο Κ Τ Ω Β Ρ ΙΟ Σ</t>
  </si>
  <si>
    <t xml:space="preserve">       Ν Ο Ε Μ Β Ρ Ι Ο Σ</t>
  </si>
  <si>
    <t xml:space="preserve">        Δ Ε Κ ΕΜ Β Ρ Ι Ο Σ</t>
  </si>
  <si>
    <t>ΕΜΠΟΡΙΟ</t>
  </si>
  <si>
    <t>ΞΕΝΟΔΟΧΕΙΑ</t>
  </si>
  <si>
    <t>ΚΑΤΑΣΚΕΥΕΣ</t>
  </si>
  <si>
    <t xml:space="preserve">  </t>
  </si>
  <si>
    <t>ΦΕΒΡΟΥΑΡΙΟΣ</t>
  </si>
  <si>
    <t>ΙΑΝΟΥΑΡΙΟΣ</t>
  </si>
  <si>
    <t>ΓΕΩΡΓΙΑ/ ΔΑΣ/ ΑΛΙΕΙΑ</t>
  </si>
  <si>
    <t>ΟΡΥΧΙΑ/ ΜΕΤΑΛΛΕΙΑ</t>
  </si>
  <si>
    <t>ΝΕΡΟ/ ΑΠΟΒΛΗΤΑ</t>
  </si>
  <si>
    <t>ΔΙΑΧΕΙΡ ΑΚΙΝ ΠΕΡ</t>
  </si>
  <si>
    <t>ΔΗΜΟΣΙΑ ΔΙΟΙΚ</t>
  </si>
  <si>
    <t>ΆΛΛΕΣ ΥΠΗΡΕΣΙΕΣ</t>
  </si>
  <si>
    <t>ΕΚΠΑΙΔΕΥΣΗ</t>
  </si>
  <si>
    <t>ΕΝΗΜΕΡΩΣΗ/ ΕΠΙΚ</t>
  </si>
  <si>
    <t>% ΑΝΕΡΓΙΑΣ</t>
  </si>
  <si>
    <t>ΕΠΙ ΣΥΝΟΛΟΥ ΑΝΕΡΓΩΝ</t>
  </si>
  <si>
    <t xml:space="preserve">                                            ΜΕΣΟΣ ΟΡΟΣ 12 ΜΗΝΩΝ</t>
  </si>
  <si>
    <t>Πίνακας 2 Β</t>
  </si>
  <si>
    <t>ΣΥΓΚΡΙΤΙΚΟΣ ΠΙΝΑΚΑΣ ΓΡΑΜΜΕΝΩΝ ΑΝΕΡΓΩΝ ΓΥΝΑΙΚΩΝ ΚΑΤΑ ΜΗΝΑ ΚΑΙ ΟΙΚΟΝΟΜΙΚΗ ΔΡΑΣΤΗΡΙΟΤΗΤΑ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</si>
</sst>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\ \ \ \ \ "/>
  </numFmts>
  <fonts count="7" x14ac:knownFonts="1">
    <font>
      <sz val="10"/>
      <name val="Arial"/>
      <charset val="161"/>
    </font>
    <font>
      <b/>
      <sz val="8"/>
      <name val="Arial Greek"/>
      <family val="2"/>
      <charset val="161"/>
    </font>
    <font>
      <b/>
      <u/>
      <sz val="8"/>
      <name val="Arial Greek"/>
      <family val="2"/>
      <charset val="161"/>
    </font>
    <font>
      <b/>
      <sz val="8"/>
      <color indexed="10"/>
      <name val="Arial Greek"/>
      <family val="2"/>
      <charset val="161"/>
    </font>
    <font>
      <b/>
      <sz val="8"/>
      <name val="Arial"/>
      <family val="2"/>
      <charset val="161"/>
    </font>
    <font>
      <b/>
      <sz val="8"/>
      <name val="Arial Greek"/>
    </font>
    <font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1" fillId="0" borderId="1" xfId="0" quotePrefix="1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1" fillId="0" borderId="0" xfId="0" quotePrefix="1" applyFont="1" applyBorder="1" applyAlignment="1">
      <alignment horizontal="left"/>
    </xf>
    <xf numFmtId="0" fontId="1" fillId="0" borderId="8" xfId="0" applyFont="1" applyBorder="1"/>
    <xf numFmtId="0" fontId="1" fillId="0" borderId="7" xfId="0" quotePrefix="1" applyFont="1" applyBorder="1" applyAlignment="1">
      <alignment horizontal="left"/>
    </xf>
    <xf numFmtId="3" fontId="1" fillId="0" borderId="0" xfId="0" applyNumberFormat="1" applyFont="1" applyBorder="1"/>
    <xf numFmtId="9" fontId="1" fillId="0" borderId="0" xfId="0" applyNumberFormat="1" applyFont="1" applyBorder="1"/>
    <xf numFmtId="9" fontId="1" fillId="0" borderId="8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8" xfId="0" applyFont="1" applyBorder="1"/>
    <xf numFmtId="164" fontId="2" fillId="0" borderId="0" xfId="0" applyNumberFormat="1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10" fontId="2" fillId="0" borderId="0" xfId="0" applyNumberFormat="1" applyFont="1" applyBorder="1"/>
    <xf numFmtId="0" fontId="2" fillId="0" borderId="0" xfId="0" applyFont="1" applyAlignment="1"/>
    <xf numFmtId="0" fontId="1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165" fontId="1" fillId="0" borderId="0" xfId="0" applyNumberFormat="1" applyFont="1" applyBorder="1"/>
    <xf numFmtId="3" fontId="1" fillId="0" borderId="0" xfId="0" applyNumberFormat="1" applyFont="1" applyBorder="1" applyAlignment="1"/>
    <xf numFmtId="0" fontId="1" fillId="0" borderId="4" xfId="0" quotePrefix="1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166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NumberFormat="1" applyFont="1"/>
    <xf numFmtId="0" fontId="4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9" fontId="1" fillId="0" borderId="0" xfId="0" applyNumberFormat="1" applyFont="1" applyBorder="1" applyAlignment="1">
      <alignment horizontal="right" vertical="center"/>
    </xf>
    <xf numFmtId="0" fontId="4" fillId="0" borderId="9" xfId="0" applyNumberFormat="1" applyFont="1" applyBorder="1"/>
    <xf numFmtId="0" fontId="4" fillId="0" borderId="9" xfId="0" applyFont="1" applyBorder="1"/>
    <xf numFmtId="0" fontId="6" fillId="0" borderId="9" xfId="0" applyNumberFormat="1" applyFont="1" applyBorder="1"/>
    <xf numFmtId="3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ARC31/December%202014/1ECON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3">
          <cell r="B23">
            <v>45933</v>
          </cell>
          <cell r="C23">
            <v>52783</v>
          </cell>
          <cell r="G23">
            <v>46109</v>
          </cell>
          <cell r="H23">
            <v>53204</v>
          </cell>
          <cell r="K23">
            <v>44283</v>
          </cell>
          <cell r="L23">
            <v>52772</v>
          </cell>
          <cell r="P23">
            <v>45201</v>
          </cell>
          <cell r="Q23">
            <v>46758</v>
          </cell>
        </row>
        <row r="45">
          <cell r="B45">
            <v>44424</v>
          </cell>
          <cell r="C45">
            <v>43768</v>
          </cell>
          <cell r="G45">
            <v>46863</v>
          </cell>
          <cell r="H45">
            <v>44925</v>
          </cell>
          <cell r="K45">
            <v>48001</v>
          </cell>
          <cell r="L45">
            <v>46727</v>
          </cell>
          <cell r="P45">
            <v>48451</v>
          </cell>
          <cell r="Q45">
            <v>45583</v>
          </cell>
        </row>
        <row r="67">
          <cell r="B67">
            <v>47017</v>
          </cell>
          <cell r="C67">
            <v>43017</v>
          </cell>
          <cell r="G67">
            <v>45092</v>
          </cell>
          <cell r="H67">
            <v>41334</v>
          </cell>
          <cell r="K67">
            <v>49334</v>
          </cell>
          <cell r="L67">
            <v>47603</v>
          </cell>
          <cell r="P67">
            <v>50467</v>
          </cell>
          <cell r="Q67">
            <v>47886</v>
          </cell>
        </row>
        <row r="87">
          <cell r="B87">
            <v>46764.583333333336</v>
          </cell>
          <cell r="C87">
            <v>47196.666666666664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tabSelected="1" zoomScale="85" workbookViewId="0">
      <selection activeCell="X77" sqref="X77"/>
    </sheetView>
  </sheetViews>
  <sheetFormatPr defaultColWidth="18.7109375" defaultRowHeight="11.25" x14ac:dyDescent="0.2"/>
  <cols>
    <col min="1" max="1" width="16.42578125" style="20" customWidth="1"/>
    <col min="2" max="2" width="6.28515625" style="20" customWidth="1"/>
    <col min="3" max="3" width="6.5703125" style="20" customWidth="1"/>
    <col min="4" max="4" width="6.42578125" style="20" customWidth="1"/>
    <col min="5" max="5" width="6.7109375" style="20" customWidth="1"/>
    <col min="6" max="6" width="1.7109375" style="20" hidden="1" customWidth="1"/>
    <col min="7" max="7" width="6.140625" style="20" customWidth="1"/>
    <col min="8" max="8" width="8.28515625" style="20" customWidth="1"/>
    <col min="9" max="9" width="6.42578125" style="20" customWidth="1"/>
    <col min="10" max="10" width="6.5703125" style="20" customWidth="1"/>
    <col min="11" max="11" width="5.85546875" style="20" customWidth="1"/>
    <col min="12" max="12" width="6.28515625" style="20" customWidth="1"/>
    <col min="13" max="13" width="6.42578125" style="20" customWidth="1"/>
    <col min="14" max="14" width="6" style="20" customWidth="1"/>
    <col min="15" max="15" width="1.7109375" style="20" hidden="1" customWidth="1"/>
    <col min="16" max="16" width="6.28515625" style="20" customWidth="1"/>
    <col min="17" max="17" width="6.140625" style="20" customWidth="1"/>
    <col min="18" max="18" width="6.42578125" style="20" customWidth="1"/>
    <col min="19" max="19" width="6.7109375" style="20" customWidth="1"/>
    <col min="20" max="20" width="5.7109375" style="20" customWidth="1"/>
    <col min="21" max="21" width="9.85546875" style="20" customWidth="1"/>
    <col min="22" max="22" width="5.7109375" style="20" customWidth="1"/>
    <col min="23" max="23" width="4.7109375" style="20" customWidth="1"/>
    <col min="24" max="16384" width="18.7109375" style="20"/>
  </cols>
  <sheetData>
    <row r="1" spans="1:23" ht="12" thickBot="1" x14ac:dyDescent="0.25">
      <c r="A1" s="38" t="s">
        <v>37</v>
      </c>
      <c r="B1" s="1" t="s">
        <v>38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4"/>
      <c r="S1" s="24"/>
    </row>
    <row r="2" spans="1:23" s="2" customFormat="1" x14ac:dyDescent="0.2">
      <c r="A2" s="3" t="s">
        <v>0</v>
      </c>
      <c r="B2" s="5">
        <v>2015</v>
      </c>
      <c r="C2" s="5">
        <v>2016</v>
      </c>
      <c r="D2" s="4" t="s">
        <v>1</v>
      </c>
      <c r="E2" s="4"/>
      <c r="F2" s="4"/>
      <c r="G2" s="5">
        <v>2015</v>
      </c>
      <c r="H2" s="5">
        <v>2016</v>
      </c>
      <c r="I2" s="4" t="s">
        <v>1</v>
      </c>
      <c r="J2" s="4"/>
      <c r="K2" s="5">
        <v>2015</v>
      </c>
      <c r="L2" s="5">
        <v>2016</v>
      </c>
      <c r="M2" s="4" t="s">
        <v>1</v>
      </c>
      <c r="N2" s="4"/>
      <c r="O2" s="4"/>
      <c r="P2" s="5">
        <v>2015</v>
      </c>
      <c r="Q2" s="5">
        <v>2016</v>
      </c>
      <c r="R2" s="4" t="s">
        <v>1</v>
      </c>
      <c r="S2" s="6"/>
      <c r="U2" s="30"/>
    </row>
    <row r="3" spans="1:23" s="2" customFormat="1" ht="12" thickBot="1" x14ac:dyDescent="0.25">
      <c r="A3" s="7"/>
      <c r="B3" s="9"/>
      <c r="C3" s="9"/>
      <c r="D3" s="9" t="s">
        <v>2</v>
      </c>
      <c r="E3" s="9" t="s">
        <v>3</v>
      </c>
      <c r="F3" s="8"/>
      <c r="G3" s="9"/>
      <c r="H3" s="9"/>
      <c r="I3" s="9" t="s">
        <v>2</v>
      </c>
      <c r="J3" s="9" t="s">
        <v>3</v>
      </c>
      <c r="K3" s="9"/>
      <c r="L3" s="9"/>
      <c r="M3" s="9" t="s">
        <v>2</v>
      </c>
      <c r="N3" s="9" t="s">
        <v>3</v>
      </c>
      <c r="O3" s="8"/>
      <c r="P3" s="9"/>
      <c r="Q3" s="9"/>
      <c r="R3" s="9" t="s">
        <v>2</v>
      </c>
      <c r="S3" s="10" t="s">
        <v>3</v>
      </c>
      <c r="U3" s="30"/>
    </row>
    <row r="4" spans="1:23" s="2" customForma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U4" s="30"/>
      <c r="V4" s="11"/>
    </row>
    <row r="5" spans="1:23" s="2" customFormat="1" x14ac:dyDescent="0.2">
      <c r="A5" s="12"/>
      <c r="B5" s="55" t="s">
        <v>25</v>
      </c>
      <c r="C5" s="55"/>
      <c r="D5" s="11"/>
      <c r="E5" s="11"/>
      <c r="F5" s="11"/>
      <c r="G5" s="37" t="s">
        <v>24</v>
      </c>
      <c r="H5" s="11"/>
      <c r="I5" s="11"/>
      <c r="J5" s="11"/>
      <c r="K5" s="13" t="s">
        <v>4</v>
      </c>
      <c r="L5" s="11"/>
      <c r="M5" s="11"/>
      <c r="N5" s="11"/>
      <c r="O5" s="11"/>
      <c r="P5" s="11" t="s">
        <v>5</v>
      </c>
      <c r="Q5" s="13"/>
      <c r="R5" s="11"/>
      <c r="S5" s="14"/>
      <c r="U5" s="30"/>
    </row>
    <row r="6" spans="1:23" s="2" customFormat="1" x14ac:dyDescent="0.2">
      <c r="A6" s="12" t="s">
        <v>26</v>
      </c>
      <c r="B6" s="46">
        <v>121</v>
      </c>
      <c r="C6" s="58">
        <v>104</v>
      </c>
      <c r="D6" s="30">
        <f>C6-B6</f>
        <v>-17</v>
      </c>
      <c r="E6" s="31">
        <f>D6/B6</f>
        <v>-0.14049586776859505</v>
      </c>
      <c r="F6" s="32"/>
      <c r="G6" s="46">
        <v>117</v>
      </c>
      <c r="H6" s="60">
        <v>111</v>
      </c>
      <c r="I6" s="30">
        <f t="shared" ref="I6:I23" si="0">H6-G6</f>
        <v>-6</v>
      </c>
      <c r="J6" s="31">
        <f t="shared" ref="J6:J21" si="1">I6/G6</f>
        <v>-5.128205128205128E-2</v>
      </c>
      <c r="K6" s="46">
        <v>115</v>
      </c>
      <c r="L6" s="60">
        <v>100</v>
      </c>
      <c r="M6" s="30">
        <f t="shared" ref="M6:M23" si="2">L6-K6</f>
        <v>-15</v>
      </c>
      <c r="N6" s="31">
        <f t="shared" ref="N6:N23" si="3">M6/K6</f>
        <v>-0.13043478260869565</v>
      </c>
      <c r="O6" s="30"/>
      <c r="P6" s="46">
        <v>111</v>
      </c>
      <c r="Q6" s="60">
        <v>90</v>
      </c>
      <c r="R6" s="30">
        <f>Q6-P6</f>
        <v>-21</v>
      </c>
      <c r="S6" s="33">
        <f>R6/P6</f>
        <v>-0.1891891891891892</v>
      </c>
      <c r="U6" s="30"/>
    </row>
    <row r="7" spans="1:23" s="2" customFormat="1" x14ac:dyDescent="0.2">
      <c r="A7" s="12" t="s">
        <v>27</v>
      </c>
      <c r="B7" s="46">
        <v>8</v>
      </c>
      <c r="C7" s="58">
        <v>9</v>
      </c>
      <c r="D7" s="30">
        <f t="shared" ref="D7:D15" si="4">C7-B7</f>
        <v>1</v>
      </c>
      <c r="E7" s="31">
        <f t="shared" ref="E7:E23" si="5">D7/B7</f>
        <v>0.125</v>
      </c>
      <c r="F7" s="32"/>
      <c r="G7" s="46">
        <v>8</v>
      </c>
      <c r="H7" s="60">
        <v>9</v>
      </c>
      <c r="I7" s="30">
        <f t="shared" si="0"/>
        <v>1</v>
      </c>
      <c r="J7" s="31">
        <f t="shared" si="1"/>
        <v>0.125</v>
      </c>
      <c r="K7" s="46">
        <v>7</v>
      </c>
      <c r="L7" s="60">
        <v>9</v>
      </c>
      <c r="M7" s="30">
        <f t="shared" si="2"/>
        <v>2</v>
      </c>
      <c r="N7" s="31">
        <f t="shared" si="3"/>
        <v>0.2857142857142857</v>
      </c>
      <c r="O7" s="30"/>
      <c r="P7" s="46">
        <v>9</v>
      </c>
      <c r="Q7" s="60">
        <v>8</v>
      </c>
      <c r="R7" s="30">
        <f t="shared" ref="R7:R23" si="6">Q7-P7</f>
        <v>-1</v>
      </c>
      <c r="S7" s="33">
        <f t="shared" ref="S7:S23" si="7">R7/P7</f>
        <v>-0.1111111111111111</v>
      </c>
      <c r="U7" s="30"/>
    </row>
    <row r="8" spans="1:23" s="2" customFormat="1" x14ac:dyDescent="0.2">
      <c r="A8" s="15" t="s">
        <v>7</v>
      </c>
      <c r="B8" s="46">
        <v>1615</v>
      </c>
      <c r="C8" s="58">
        <v>1381</v>
      </c>
      <c r="D8" s="30">
        <f t="shared" si="4"/>
        <v>-234</v>
      </c>
      <c r="E8" s="31">
        <f t="shared" si="5"/>
        <v>-0.14489164086687306</v>
      </c>
      <c r="F8" s="32"/>
      <c r="G8" s="46">
        <v>1609</v>
      </c>
      <c r="H8" s="60">
        <v>1400</v>
      </c>
      <c r="I8" s="30">
        <f t="shared" si="0"/>
        <v>-209</v>
      </c>
      <c r="J8" s="31">
        <f t="shared" si="1"/>
        <v>-0.12989434431323804</v>
      </c>
      <c r="K8" s="46">
        <v>1585</v>
      </c>
      <c r="L8" s="60">
        <v>1368</v>
      </c>
      <c r="M8" s="30">
        <f t="shared" si="2"/>
        <v>-217</v>
      </c>
      <c r="N8" s="31">
        <f t="shared" si="3"/>
        <v>-0.13690851735015772</v>
      </c>
      <c r="O8" s="30"/>
      <c r="P8" s="46">
        <v>1490</v>
      </c>
      <c r="Q8" s="60">
        <v>1262</v>
      </c>
      <c r="R8" s="30">
        <f t="shared" si="6"/>
        <v>-228</v>
      </c>
      <c r="S8" s="33">
        <f t="shared" si="7"/>
        <v>-0.15302013422818792</v>
      </c>
      <c r="U8" s="30"/>
    </row>
    <row r="9" spans="1:23" s="2" customFormat="1" x14ac:dyDescent="0.2">
      <c r="A9" s="15" t="s">
        <v>8</v>
      </c>
      <c r="B9" s="46">
        <v>8</v>
      </c>
      <c r="C9" s="58">
        <v>15</v>
      </c>
      <c r="D9" s="56">
        <f>(C9+C10)-B9</f>
        <v>50</v>
      </c>
      <c r="E9" s="57">
        <f t="shared" si="5"/>
        <v>6.25</v>
      </c>
      <c r="F9" s="32"/>
      <c r="G9" s="46">
        <v>7</v>
      </c>
      <c r="H9" s="60">
        <v>14</v>
      </c>
      <c r="I9" s="30">
        <f t="shared" si="0"/>
        <v>7</v>
      </c>
      <c r="J9" s="31">
        <f t="shared" si="1"/>
        <v>1</v>
      </c>
      <c r="K9" s="46">
        <v>7</v>
      </c>
      <c r="L9" s="60">
        <v>9</v>
      </c>
      <c r="M9" s="30">
        <f t="shared" si="2"/>
        <v>2</v>
      </c>
      <c r="N9" s="31">
        <f t="shared" si="3"/>
        <v>0.2857142857142857</v>
      </c>
      <c r="O9" s="30"/>
      <c r="P9" s="46">
        <v>16</v>
      </c>
      <c r="Q9" s="60">
        <v>9</v>
      </c>
      <c r="R9" s="30">
        <f t="shared" si="6"/>
        <v>-7</v>
      </c>
      <c r="S9" s="33">
        <f t="shared" si="7"/>
        <v>-0.4375</v>
      </c>
      <c r="U9" s="30"/>
      <c r="W9" s="45"/>
    </row>
    <row r="10" spans="1:23" s="2" customFormat="1" x14ac:dyDescent="0.2">
      <c r="A10" s="34" t="s">
        <v>28</v>
      </c>
      <c r="B10" s="46">
        <v>44</v>
      </c>
      <c r="C10" s="58">
        <v>43</v>
      </c>
      <c r="D10" s="56"/>
      <c r="E10" s="57">
        <f t="shared" si="5"/>
        <v>0</v>
      </c>
      <c r="F10" s="32"/>
      <c r="G10" s="46">
        <v>45</v>
      </c>
      <c r="H10" s="60">
        <v>41</v>
      </c>
      <c r="I10" s="30">
        <f t="shared" si="0"/>
        <v>-4</v>
      </c>
      <c r="J10" s="31">
        <f t="shared" si="1"/>
        <v>-8.8888888888888892E-2</v>
      </c>
      <c r="K10" s="46">
        <v>45</v>
      </c>
      <c r="L10" s="60">
        <v>40</v>
      </c>
      <c r="M10" s="30">
        <f t="shared" si="2"/>
        <v>-5</v>
      </c>
      <c r="N10" s="31">
        <f t="shared" si="3"/>
        <v>-0.1111111111111111</v>
      </c>
      <c r="O10" s="30"/>
      <c r="P10" s="46">
        <v>36</v>
      </c>
      <c r="Q10" s="60">
        <v>39</v>
      </c>
      <c r="R10" s="30">
        <f t="shared" si="6"/>
        <v>3</v>
      </c>
      <c r="S10" s="33">
        <f t="shared" si="7"/>
        <v>8.3333333333333329E-2</v>
      </c>
      <c r="U10" s="30"/>
      <c r="W10" s="45"/>
    </row>
    <row r="11" spans="1:23" s="2" customFormat="1" x14ac:dyDescent="0.2">
      <c r="A11" s="34" t="s">
        <v>22</v>
      </c>
      <c r="B11" s="46">
        <v>590</v>
      </c>
      <c r="C11" s="58">
        <v>492</v>
      </c>
      <c r="D11" s="30">
        <f t="shared" si="4"/>
        <v>-98</v>
      </c>
      <c r="E11" s="31">
        <f t="shared" si="5"/>
        <v>-0.16610169491525423</v>
      </c>
      <c r="F11" s="32"/>
      <c r="G11" s="46">
        <v>611</v>
      </c>
      <c r="H11" s="60">
        <v>502</v>
      </c>
      <c r="I11" s="30">
        <f t="shared" si="0"/>
        <v>-109</v>
      </c>
      <c r="J11" s="31">
        <f t="shared" si="1"/>
        <v>-0.17839607201309329</v>
      </c>
      <c r="K11" s="46">
        <v>589</v>
      </c>
      <c r="L11" s="60">
        <v>479</v>
      </c>
      <c r="M11" s="30">
        <f t="shared" si="2"/>
        <v>-110</v>
      </c>
      <c r="N11" s="31">
        <f t="shared" si="3"/>
        <v>-0.18675721561969441</v>
      </c>
      <c r="O11" s="30"/>
      <c r="P11" s="46">
        <v>571</v>
      </c>
      <c r="Q11" s="60">
        <v>445</v>
      </c>
      <c r="R11" s="30">
        <f t="shared" si="6"/>
        <v>-126</v>
      </c>
      <c r="S11" s="33">
        <f t="shared" si="7"/>
        <v>-0.22066549912434325</v>
      </c>
      <c r="U11" s="30"/>
      <c r="W11" s="45"/>
    </row>
    <row r="12" spans="1:23" s="2" customFormat="1" x14ac:dyDescent="0.2">
      <c r="A12" s="15" t="s">
        <v>20</v>
      </c>
      <c r="B12" s="46">
        <v>4897</v>
      </c>
      <c r="C12" s="58">
        <v>4611</v>
      </c>
      <c r="D12" s="30">
        <f t="shared" si="4"/>
        <v>-286</v>
      </c>
      <c r="E12" s="31">
        <f t="shared" si="5"/>
        <v>-5.8403103941188486E-2</v>
      </c>
      <c r="F12" s="32"/>
      <c r="G12" s="46">
        <v>4942</v>
      </c>
      <c r="H12" s="60">
        <v>4707</v>
      </c>
      <c r="I12" s="30">
        <f t="shared" si="0"/>
        <v>-235</v>
      </c>
      <c r="J12" s="31">
        <f t="shared" si="1"/>
        <v>-4.7551598543099961E-2</v>
      </c>
      <c r="K12" s="46">
        <v>4818</v>
      </c>
      <c r="L12" s="60">
        <v>4519</v>
      </c>
      <c r="M12" s="30">
        <f t="shared" si="2"/>
        <v>-299</v>
      </c>
      <c r="N12" s="31">
        <f t="shared" si="3"/>
        <v>-6.2058945620589459E-2</v>
      </c>
      <c r="O12" s="30"/>
      <c r="P12" s="46">
        <v>4495</v>
      </c>
      <c r="Q12" s="60">
        <v>4128</v>
      </c>
      <c r="R12" s="30">
        <f t="shared" si="6"/>
        <v>-367</v>
      </c>
      <c r="S12" s="33">
        <f t="shared" si="7"/>
        <v>-8.1646273637374867E-2</v>
      </c>
      <c r="U12" s="30"/>
    </row>
    <row r="13" spans="1:23" s="2" customFormat="1" x14ac:dyDescent="0.2">
      <c r="A13" s="15" t="s">
        <v>9</v>
      </c>
      <c r="B13" s="46">
        <v>566</v>
      </c>
      <c r="C13" s="58">
        <v>652</v>
      </c>
      <c r="D13" s="30">
        <f>C13-B13</f>
        <v>86</v>
      </c>
      <c r="E13" s="31">
        <f t="shared" si="5"/>
        <v>0.1519434628975265</v>
      </c>
      <c r="F13" s="32"/>
      <c r="G13" s="46">
        <v>581</v>
      </c>
      <c r="H13" s="60">
        <v>648</v>
      </c>
      <c r="I13" s="30">
        <f t="shared" si="0"/>
        <v>67</v>
      </c>
      <c r="J13" s="31">
        <f t="shared" si="1"/>
        <v>0.11531841652323579</v>
      </c>
      <c r="K13" s="46">
        <v>728</v>
      </c>
      <c r="L13" s="60">
        <v>591</v>
      </c>
      <c r="M13" s="30">
        <f t="shared" si="2"/>
        <v>-137</v>
      </c>
      <c r="N13" s="31">
        <f t="shared" si="3"/>
        <v>-0.18818681318681318</v>
      </c>
      <c r="O13" s="30"/>
      <c r="P13" s="46">
        <v>653</v>
      </c>
      <c r="Q13" s="60">
        <v>541</v>
      </c>
      <c r="R13" s="30">
        <f t="shared" si="6"/>
        <v>-112</v>
      </c>
      <c r="S13" s="33">
        <f t="shared" si="7"/>
        <v>-0.17151607963246554</v>
      </c>
      <c r="U13" s="30"/>
    </row>
    <row r="14" spans="1:23" s="2" customFormat="1" x14ac:dyDescent="0.2">
      <c r="A14" s="34" t="s">
        <v>21</v>
      </c>
      <c r="B14" s="46">
        <v>6247</v>
      </c>
      <c r="C14" s="58">
        <v>6344</v>
      </c>
      <c r="D14" s="30">
        <f t="shared" si="4"/>
        <v>97</v>
      </c>
      <c r="E14" s="31">
        <f t="shared" si="5"/>
        <v>1.5527453177525212E-2</v>
      </c>
      <c r="F14" s="32"/>
      <c r="G14" s="46">
        <v>6247</v>
      </c>
      <c r="H14" s="60">
        <v>6242</v>
      </c>
      <c r="I14" s="30">
        <f t="shared" si="0"/>
        <v>-5</v>
      </c>
      <c r="J14" s="31">
        <f t="shared" si="1"/>
        <v>-8.0038418440851614E-4</v>
      </c>
      <c r="K14" s="46">
        <v>5536</v>
      </c>
      <c r="L14" s="60">
        <v>5253</v>
      </c>
      <c r="M14" s="30">
        <f t="shared" si="2"/>
        <v>-283</v>
      </c>
      <c r="N14" s="31">
        <f t="shared" si="3"/>
        <v>-5.1119942196531792E-2</v>
      </c>
      <c r="O14" s="30"/>
      <c r="P14" s="46">
        <v>3868</v>
      </c>
      <c r="Q14" s="60">
        <v>3286</v>
      </c>
      <c r="R14" s="30">
        <f t="shared" si="6"/>
        <v>-582</v>
      </c>
      <c r="S14" s="33">
        <f t="shared" si="7"/>
        <v>-0.15046535677352638</v>
      </c>
      <c r="U14" s="30"/>
    </row>
    <row r="15" spans="1:23" s="2" customFormat="1" ht="12.75" customHeight="1" x14ac:dyDescent="0.2">
      <c r="A15" s="34" t="s">
        <v>33</v>
      </c>
      <c r="B15" s="46">
        <v>344</v>
      </c>
      <c r="C15" s="58">
        <v>281</v>
      </c>
      <c r="D15" s="30">
        <f t="shared" si="4"/>
        <v>-63</v>
      </c>
      <c r="E15" s="31">
        <f t="shared" si="5"/>
        <v>-0.18313953488372092</v>
      </c>
      <c r="F15" s="32"/>
      <c r="G15" s="46">
        <v>340</v>
      </c>
      <c r="H15" s="60">
        <v>271</v>
      </c>
      <c r="I15" s="30">
        <f t="shared" si="0"/>
        <v>-69</v>
      </c>
      <c r="J15" s="31">
        <f t="shared" si="1"/>
        <v>-0.20294117647058824</v>
      </c>
      <c r="K15" s="46">
        <v>337</v>
      </c>
      <c r="L15" s="60">
        <v>259</v>
      </c>
      <c r="M15" s="30">
        <f t="shared" si="2"/>
        <v>-78</v>
      </c>
      <c r="N15" s="31">
        <f t="shared" si="3"/>
        <v>-0.2314540059347181</v>
      </c>
      <c r="O15" s="30"/>
      <c r="P15" s="46">
        <v>334</v>
      </c>
      <c r="Q15" s="60">
        <v>242</v>
      </c>
      <c r="R15" s="30">
        <f t="shared" si="6"/>
        <v>-92</v>
      </c>
      <c r="S15" s="33">
        <f t="shared" si="7"/>
        <v>-0.27544910179640719</v>
      </c>
      <c r="U15" s="30"/>
    </row>
    <row r="16" spans="1:23" s="2" customFormat="1" x14ac:dyDescent="0.2">
      <c r="A16" s="12" t="s">
        <v>10</v>
      </c>
      <c r="B16" s="46">
        <v>730</v>
      </c>
      <c r="C16" s="58">
        <v>524</v>
      </c>
      <c r="D16" s="30">
        <f>C16-B16</f>
        <v>-206</v>
      </c>
      <c r="E16" s="31">
        <f t="shared" si="5"/>
        <v>-0.28219178082191781</v>
      </c>
      <c r="F16" s="32"/>
      <c r="G16" s="46">
        <v>742</v>
      </c>
      <c r="H16" s="60">
        <v>528</v>
      </c>
      <c r="I16" s="30">
        <f t="shared" si="0"/>
        <v>-214</v>
      </c>
      <c r="J16" s="31">
        <f t="shared" si="1"/>
        <v>-0.2884097035040431</v>
      </c>
      <c r="K16" s="46">
        <v>696</v>
      </c>
      <c r="L16" s="60">
        <v>524</v>
      </c>
      <c r="M16" s="30">
        <f t="shared" si="2"/>
        <v>-172</v>
      </c>
      <c r="N16" s="31">
        <f t="shared" si="3"/>
        <v>-0.2471264367816092</v>
      </c>
      <c r="O16" s="30"/>
      <c r="P16" s="46">
        <v>682</v>
      </c>
      <c r="Q16" s="60">
        <v>655</v>
      </c>
      <c r="R16" s="30">
        <f t="shared" si="6"/>
        <v>-27</v>
      </c>
      <c r="S16" s="33">
        <f t="shared" si="7"/>
        <v>-3.9589442815249266E-2</v>
      </c>
      <c r="U16" s="30"/>
    </row>
    <row r="17" spans="1:21" s="2" customFormat="1" x14ac:dyDescent="0.2">
      <c r="A17" s="12" t="s">
        <v>29</v>
      </c>
      <c r="B17" s="46">
        <v>191</v>
      </c>
      <c r="C17" s="58">
        <v>193</v>
      </c>
      <c r="D17" s="30">
        <f t="shared" ref="D17:D23" si="8">C17-B17</f>
        <v>2</v>
      </c>
      <c r="E17" s="31">
        <f t="shared" si="5"/>
        <v>1.0471204188481676E-2</v>
      </c>
      <c r="F17" s="32"/>
      <c r="G17" s="46">
        <v>182</v>
      </c>
      <c r="H17" s="60">
        <v>190</v>
      </c>
      <c r="I17" s="30">
        <f t="shared" si="0"/>
        <v>8</v>
      </c>
      <c r="J17" s="31">
        <f t="shared" si="1"/>
        <v>4.3956043956043959E-2</v>
      </c>
      <c r="K17" s="46">
        <v>164</v>
      </c>
      <c r="L17" s="60">
        <v>170</v>
      </c>
      <c r="M17" s="30">
        <f t="shared" si="2"/>
        <v>6</v>
      </c>
      <c r="N17" s="31">
        <f t="shared" si="3"/>
        <v>3.6585365853658534E-2</v>
      </c>
      <c r="O17" s="30"/>
      <c r="P17" s="46">
        <v>144</v>
      </c>
      <c r="Q17" s="60">
        <v>144</v>
      </c>
      <c r="R17" s="30">
        <f t="shared" si="6"/>
        <v>0</v>
      </c>
      <c r="S17" s="33">
        <f t="shared" si="7"/>
        <v>0</v>
      </c>
      <c r="U17" s="30"/>
    </row>
    <row r="18" spans="1:21" s="2" customFormat="1" ht="12" customHeight="1" x14ac:dyDescent="0.2">
      <c r="A18" s="12" t="s">
        <v>30</v>
      </c>
      <c r="B18" s="46">
        <v>2608</v>
      </c>
      <c r="C18" s="58">
        <v>2005</v>
      </c>
      <c r="D18" s="30">
        <f t="shared" si="8"/>
        <v>-603</v>
      </c>
      <c r="E18" s="31">
        <f t="shared" si="5"/>
        <v>-0.23121165644171779</v>
      </c>
      <c r="F18" s="32"/>
      <c r="G18" s="46">
        <v>2559</v>
      </c>
      <c r="H18" s="60">
        <v>2037</v>
      </c>
      <c r="I18" s="30">
        <f t="shared" si="0"/>
        <v>-522</v>
      </c>
      <c r="J18" s="31">
        <f t="shared" si="1"/>
        <v>-0.20398593200468934</v>
      </c>
      <c r="K18" s="46">
        <v>2499</v>
      </c>
      <c r="L18" s="60">
        <v>2128</v>
      </c>
      <c r="M18" s="30">
        <f t="shared" si="2"/>
        <v>-371</v>
      </c>
      <c r="N18" s="31">
        <f t="shared" si="3"/>
        <v>-0.1484593837535014</v>
      </c>
      <c r="O18" s="30"/>
      <c r="P18" s="46">
        <v>2472</v>
      </c>
      <c r="Q18" s="60">
        <v>2114</v>
      </c>
      <c r="R18" s="30">
        <f t="shared" si="6"/>
        <v>-358</v>
      </c>
      <c r="S18" s="33">
        <f t="shared" si="7"/>
        <v>-0.14482200647249191</v>
      </c>
      <c r="U18" s="30"/>
    </row>
    <row r="19" spans="1:21" s="2" customFormat="1" ht="12" customHeight="1" x14ac:dyDescent="0.2">
      <c r="A19" s="12" t="s">
        <v>32</v>
      </c>
      <c r="B19" s="46">
        <v>483</v>
      </c>
      <c r="C19" s="58">
        <v>436</v>
      </c>
      <c r="D19" s="30">
        <f t="shared" si="8"/>
        <v>-47</v>
      </c>
      <c r="E19" s="31">
        <f t="shared" si="5"/>
        <v>-9.7308488612836433E-2</v>
      </c>
      <c r="F19" s="32"/>
      <c r="G19" s="46">
        <v>498</v>
      </c>
      <c r="H19" s="60">
        <v>444</v>
      </c>
      <c r="I19" s="30">
        <f t="shared" si="0"/>
        <v>-54</v>
      </c>
      <c r="J19" s="31">
        <f t="shared" si="1"/>
        <v>-0.10843373493975904</v>
      </c>
      <c r="K19" s="46">
        <v>468</v>
      </c>
      <c r="L19" s="60">
        <v>438</v>
      </c>
      <c r="M19" s="30">
        <f t="shared" si="2"/>
        <v>-30</v>
      </c>
      <c r="N19" s="31">
        <f t="shared" si="3"/>
        <v>-6.4102564102564097E-2</v>
      </c>
      <c r="O19" s="30"/>
      <c r="P19" s="46">
        <v>449</v>
      </c>
      <c r="Q19" s="60">
        <v>409</v>
      </c>
      <c r="R19" s="30">
        <f t="shared" si="6"/>
        <v>-40</v>
      </c>
      <c r="S19" s="33">
        <f t="shared" si="7"/>
        <v>-8.9086859688195991E-2</v>
      </c>
      <c r="U19" s="48"/>
    </row>
    <row r="20" spans="1:21" s="2" customFormat="1" ht="12" customHeight="1" x14ac:dyDescent="0.2">
      <c r="A20" s="12" t="s">
        <v>31</v>
      </c>
      <c r="B20" s="47">
        <v>3419</v>
      </c>
      <c r="C20" s="59">
        <v>3189</v>
      </c>
      <c r="D20" s="30">
        <f t="shared" si="8"/>
        <v>-230</v>
      </c>
      <c r="E20" s="31">
        <f t="shared" si="5"/>
        <v>-6.7271131909915183E-2</v>
      </c>
      <c r="F20" s="32"/>
      <c r="G20" s="46">
        <v>3434</v>
      </c>
      <c r="H20" s="60">
        <v>3163</v>
      </c>
      <c r="I20" s="30">
        <f t="shared" si="0"/>
        <v>-271</v>
      </c>
      <c r="J20" s="31">
        <f t="shared" si="1"/>
        <v>-7.8916715200931853E-2</v>
      </c>
      <c r="K20" s="47">
        <v>3323</v>
      </c>
      <c r="L20" s="60">
        <v>3033</v>
      </c>
      <c r="M20" s="30">
        <f t="shared" si="2"/>
        <v>-290</v>
      </c>
      <c r="N20" s="31">
        <f t="shared" si="3"/>
        <v>-8.7270538669876621E-2</v>
      </c>
      <c r="O20" s="30"/>
      <c r="P20" s="46">
        <v>3037</v>
      </c>
      <c r="Q20" s="60">
        <v>2768</v>
      </c>
      <c r="R20" s="30">
        <f t="shared" si="6"/>
        <v>-269</v>
      </c>
      <c r="S20" s="33">
        <f t="shared" si="7"/>
        <v>-8.857425090549885E-2</v>
      </c>
      <c r="U20" s="49"/>
    </row>
    <row r="21" spans="1:21" s="2" customFormat="1" x14ac:dyDescent="0.2">
      <c r="A21" s="15" t="s">
        <v>6</v>
      </c>
      <c r="B21" s="47">
        <v>2253</v>
      </c>
      <c r="C21" s="59">
        <v>2306</v>
      </c>
      <c r="D21" s="30">
        <f t="shared" si="8"/>
        <v>53</v>
      </c>
      <c r="E21" s="31">
        <f t="shared" si="5"/>
        <v>2.3524189968930315E-2</v>
      </c>
      <c r="F21" s="32"/>
      <c r="G21" s="46">
        <v>2191</v>
      </c>
      <c r="H21" s="60">
        <v>2285</v>
      </c>
      <c r="I21" s="30">
        <f t="shared" si="0"/>
        <v>94</v>
      </c>
      <c r="J21" s="31">
        <f t="shared" si="1"/>
        <v>4.2902784116841626E-2</v>
      </c>
      <c r="K21" s="47">
        <v>2101</v>
      </c>
      <c r="L21" s="60">
        <v>2151</v>
      </c>
      <c r="M21" s="30">
        <f t="shared" si="2"/>
        <v>50</v>
      </c>
      <c r="N21" s="31">
        <f t="shared" si="3"/>
        <v>2.3798191337458353E-2</v>
      </c>
      <c r="O21" s="30"/>
      <c r="P21" s="46">
        <v>1974</v>
      </c>
      <c r="Q21" s="60">
        <v>2029</v>
      </c>
      <c r="R21" s="30">
        <f t="shared" si="6"/>
        <v>55</v>
      </c>
      <c r="S21" s="33">
        <f t="shared" si="7"/>
        <v>2.7862208713272545E-2</v>
      </c>
      <c r="U21" s="49"/>
    </row>
    <row r="22" spans="1:21" s="2" customFormat="1" x14ac:dyDescent="0.2">
      <c r="A22" s="15"/>
      <c r="B22" s="30"/>
      <c r="C22" s="30"/>
      <c r="D22" s="30"/>
      <c r="E22" s="31"/>
      <c r="F22" s="32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3"/>
      <c r="U22" s="44"/>
    </row>
    <row r="23" spans="1:21" s="2" customFormat="1" x14ac:dyDescent="0.2">
      <c r="A23" s="12" t="s">
        <v>11</v>
      </c>
      <c r="B23" s="30">
        <f>SUM(B6:B21)</f>
        <v>24124</v>
      </c>
      <c r="C23" s="30">
        <f>SUM(C6:C22)</f>
        <v>22585</v>
      </c>
      <c r="D23" s="30">
        <f t="shared" si="8"/>
        <v>-1539</v>
      </c>
      <c r="E23" s="19">
        <f t="shared" si="5"/>
        <v>-6.3795390482507042E-2</v>
      </c>
      <c r="F23" s="32"/>
      <c r="G23" s="30">
        <f>SUM(G6:G21)</f>
        <v>24113</v>
      </c>
      <c r="H23" s="30">
        <f>SUM(H6:H21)</f>
        <v>22592</v>
      </c>
      <c r="I23" s="30">
        <f t="shared" si="0"/>
        <v>-1521</v>
      </c>
      <c r="J23" s="19">
        <f>I23/G23</f>
        <v>-6.3078007713681411E-2</v>
      </c>
      <c r="K23" s="30">
        <f>SUM(K6:K21)</f>
        <v>23018</v>
      </c>
      <c r="L23" s="30">
        <f>SUM(L6:L21)</f>
        <v>21071</v>
      </c>
      <c r="M23" s="30">
        <f t="shared" si="2"/>
        <v>-1947</v>
      </c>
      <c r="N23" s="31">
        <f t="shared" si="3"/>
        <v>-8.4585976192544959E-2</v>
      </c>
      <c r="O23" s="32"/>
      <c r="P23" s="30">
        <f>SUM(P6:P21)</f>
        <v>20341</v>
      </c>
      <c r="Q23" s="30">
        <f>SUM(Q6:Q21)</f>
        <v>18169</v>
      </c>
      <c r="R23" s="30">
        <f t="shared" si="6"/>
        <v>-2172</v>
      </c>
      <c r="S23" s="33">
        <f t="shared" si="7"/>
        <v>-0.10677941104173837</v>
      </c>
    </row>
    <row r="24" spans="1:21" s="2" customFormat="1" x14ac:dyDescent="0.2">
      <c r="A24" s="12"/>
      <c r="B24" s="11"/>
      <c r="C24" s="11"/>
      <c r="D24" s="11"/>
      <c r="E24" s="11"/>
      <c r="F24" s="11"/>
      <c r="G24" s="16"/>
      <c r="H24" s="1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21" s="2" customFormat="1" x14ac:dyDescent="0.2">
      <c r="A25" s="12" t="s">
        <v>34</v>
      </c>
      <c r="B25" s="31">
        <f>B23/[1]Sheet1!B23</f>
        <v>0.52519974745825437</v>
      </c>
      <c r="C25" s="31">
        <f>C23/[1]Sheet1!C23</f>
        <v>0.42788397779588128</v>
      </c>
      <c r="D25" s="11"/>
      <c r="E25" s="11"/>
      <c r="F25" s="11"/>
      <c r="G25" s="31">
        <f>G23/[1]Sheet1!G23</f>
        <v>0.52295647270597934</v>
      </c>
      <c r="H25" s="31">
        <f>H23/[1]Sheet1!H23</f>
        <v>0.42462972708818886</v>
      </c>
      <c r="I25" s="11"/>
      <c r="J25" s="11"/>
      <c r="K25" s="31">
        <f>K23/[1]Sheet1!K23</f>
        <v>0.51979314861233428</v>
      </c>
      <c r="L25" s="31">
        <f>L23/[1]Sheet1!L23</f>
        <v>0.39928371105889487</v>
      </c>
      <c r="M25" s="11"/>
      <c r="N25" s="11"/>
      <c r="O25" s="11"/>
      <c r="P25" s="31">
        <f>P23/[1]Sheet1!P23</f>
        <v>0.45001216787239218</v>
      </c>
      <c r="Q25" s="31">
        <f>Q23/[1]Sheet1!Q23</f>
        <v>0.38857521707515291</v>
      </c>
      <c r="R25" s="11"/>
      <c r="S25" s="14"/>
    </row>
    <row r="26" spans="1:21" s="2" customFormat="1" x14ac:dyDescent="0.2">
      <c r="A26" s="15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4"/>
    </row>
    <row r="27" spans="1:21" s="2" customFormat="1" x14ac:dyDescent="0.2">
      <c r="A27" s="12"/>
      <c r="B27" s="11"/>
      <c r="C27" s="13" t="s">
        <v>12</v>
      </c>
      <c r="D27" s="11"/>
      <c r="E27" s="11"/>
      <c r="F27" s="11"/>
      <c r="G27" s="11"/>
      <c r="H27" s="11" t="s">
        <v>13</v>
      </c>
      <c r="I27" s="11"/>
      <c r="J27" s="11"/>
      <c r="K27" s="11"/>
      <c r="L27" s="11" t="s">
        <v>14</v>
      </c>
      <c r="M27" s="11"/>
      <c r="N27" s="11"/>
      <c r="O27" s="11"/>
      <c r="P27" s="11" t="s">
        <v>15</v>
      </c>
      <c r="Q27" s="11"/>
      <c r="R27" s="11"/>
      <c r="S27" s="14"/>
    </row>
    <row r="28" spans="1:21" s="2" customFormat="1" x14ac:dyDescent="0.2">
      <c r="A28" s="12" t="s">
        <v>26</v>
      </c>
      <c r="B28" s="46">
        <v>107</v>
      </c>
      <c r="C28" s="60">
        <v>82</v>
      </c>
      <c r="D28" s="16">
        <f>C28-B28</f>
        <v>-25</v>
      </c>
      <c r="E28" s="17">
        <f t="shared" ref="E28:E45" si="9">D28/B28</f>
        <v>-0.23364485981308411</v>
      </c>
      <c r="F28" s="11"/>
      <c r="G28" s="46">
        <v>104</v>
      </c>
      <c r="H28" s="60">
        <v>105</v>
      </c>
      <c r="I28" s="16">
        <f t="shared" ref="I28:I45" si="10">H28-G28</f>
        <v>1</v>
      </c>
      <c r="J28" s="17">
        <f>I28/G28</f>
        <v>9.6153846153846159E-3</v>
      </c>
      <c r="K28" s="46">
        <v>103</v>
      </c>
      <c r="L28" s="60">
        <v>101</v>
      </c>
      <c r="M28" s="16">
        <f>L28-K28</f>
        <v>-2</v>
      </c>
      <c r="N28" s="17">
        <f t="shared" ref="N28:N45" si="11">M28/K28</f>
        <v>-1.9417475728155338E-2</v>
      </c>
      <c r="O28" s="11"/>
      <c r="P28" s="46">
        <v>103</v>
      </c>
      <c r="Q28" s="60">
        <v>99</v>
      </c>
      <c r="R28" s="16">
        <f t="shared" ref="R28:R45" si="12">Q28-P28</f>
        <v>-4</v>
      </c>
      <c r="S28" s="18">
        <f t="shared" ref="S28:S45" si="13">R28/P28</f>
        <v>-3.8834951456310676E-2</v>
      </c>
    </row>
    <row r="29" spans="1:21" x14ac:dyDescent="0.2">
      <c r="A29" s="12" t="s">
        <v>27</v>
      </c>
      <c r="B29" s="46">
        <v>9</v>
      </c>
      <c r="C29" s="60">
        <v>9</v>
      </c>
      <c r="D29" s="16">
        <f t="shared" ref="D29:D45" si="14">C29-B29</f>
        <v>0</v>
      </c>
      <c r="E29" s="17">
        <f t="shared" si="9"/>
        <v>0</v>
      </c>
      <c r="F29" s="11"/>
      <c r="G29" s="46">
        <v>9</v>
      </c>
      <c r="H29" s="60">
        <v>10</v>
      </c>
      <c r="I29" s="16">
        <f t="shared" si="10"/>
        <v>1</v>
      </c>
      <c r="J29" s="17">
        <f t="shared" ref="J29:J45" si="15">I29/G29</f>
        <v>0.1111111111111111</v>
      </c>
      <c r="K29" s="46">
        <v>9</v>
      </c>
      <c r="L29" s="60">
        <v>9</v>
      </c>
      <c r="M29" s="16">
        <f t="shared" ref="M29:M45" si="16">L29-K29</f>
        <v>0</v>
      </c>
      <c r="N29" s="17">
        <f t="shared" si="11"/>
        <v>0</v>
      </c>
      <c r="O29" s="11"/>
      <c r="P29" s="46">
        <v>9</v>
      </c>
      <c r="Q29" s="60">
        <v>10</v>
      </c>
      <c r="R29" s="16">
        <f t="shared" si="12"/>
        <v>1</v>
      </c>
      <c r="S29" s="18">
        <f t="shared" si="13"/>
        <v>0.1111111111111111</v>
      </c>
    </row>
    <row r="30" spans="1:21" x14ac:dyDescent="0.2">
      <c r="A30" s="15" t="s">
        <v>7</v>
      </c>
      <c r="B30" s="46">
        <v>1466</v>
      </c>
      <c r="C30" s="60">
        <v>1243</v>
      </c>
      <c r="D30" s="16">
        <f t="shared" si="14"/>
        <v>-223</v>
      </c>
      <c r="E30" s="17">
        <f t="shared" si="9"/>
        <v>-0.15211459754433834</v>
      </c>
      <c r="F30" s="11"/>
      <c r="G30" s="46">
        <v>1420</v>
      </c>
      <c r="H30" s="60">
        <v>1186</v>
      </c>
      <c r="I30" s="16">
        <f t="shared" si="10"/>
        <v>-234</v>
      </c>
      <c r="J30" s="17">
        <f t="shared" si="15"/>
        <v>-0.1647887323943662</v>
      </c>
      <c r="K30" s="46">
        <v>1396</v>
      </c>
      <c r="L30" s="60">
        <v>1168</v>
      </c>
      <c r="M30" s="16">
        <f t="shared" si="16"/>
        <v>-228</v>
      </c>
      <c r="N30" s="17">
        <f t="shared" si="11"/>
        <v>-0.16332378223495703</v>
      </c>
      <c r="O30" s="11"/>
      <c r="P30" s="46">
        <v>1395</v>
      </c>
      <c r="Q30" s="60">
        <v>1160</v>
      </c>
      <c r="R30" s="16">
        <f t="shared" si="12"/>
        <v>-235</v>
      </c>
      <c r="S30" s="18">
        <f t="shared" si="13"/>
        <v>-0.16845878136200718</v>
      </c>
    </row>
    <row r="31" spans="1:21" x14ac:dyDescent="0.2">
      <c r="A31" s="15" t="s">
        <v>8</v>
      </c>
      <c r="B31" s="46">
        <v>22</v>
      </c>
      <c r="C31" s="60">
        <v>9</v>
      </c>
      <c r="D31" s="16">
        <f t="shared" si="14"/>
        <v>-13</v>
      </c>
      <c r="E31" s="17">
        <f t="shared" si="9"/>
        <v>-0.59090909090909094</v>
      </c>
      <c r="F31" s="11"/>
      <c r="G31" s="46">
        <v>25</v>
      </c>
      <c r="H31" s="60">
        <v>9</v>
      </c>
      <c r="I31" s="16">
        <f t="shared" si="10"/>
        <v>-16</v>
      </c>
      <c r="J31" s="17">
        <f t="shared" si="15"/>
        <v>-0.64</v>
      </c>
      <c r="K31" s="46">
        <v>22</v>
      </c>
      <c r="L31" s="60">
        <v>5</v>
      </c>
      <c r="M31" s="16">
        <f t="shared" si="16"/>
        <v>-17</v>
      </c>
      <c r="N31" s="17">
        <f t="shared" si="11"/>
        <v>-0.77272727272727271</v>
      </c>
      <c r="O31" s="11"/>
      <c r="P31" s="46">
        <v>23</v>
      </c>
      <c r="Q31" s="60">
        <v>3</v>
      </c>
      <c r="R31" s="16">
        <f t="shared" si="12"/>
        <v>-20</v>
      </c>
      <c r="S31" s="18">
        <f t="shared" si="13"/>
        <v>-0.86956521739130432</v>
      </c>
    </row>
    <row r="32" spans="1:21" x14ac:dyDescent="0.2">
      <c r="A32" s="34" t="s">
        <v>28</v>
      </c>
      <c r="B32" s="46">
        <v>32</v>
      </c>
      <c r="C32" s="60">
        <v>42</v>
      </c>
      <c r="D32" s="16">
        <f t="shared" si="14"/>
        <v>10</v>
      </c>
      <c r="E32" s="17">
        <f t="shared" si="9"/>
        <v>0.3125</v>
      </c>
      <c r="F32" s="11"/>
      <c r="G32" s="46">
        <v>32</v>
      </c>
      <c r="H32" s="60">
        <v>41</v>
      </c>
      <c r="I32" s="16">
        <f t="shared" si="10"/>
        <v>9</v>
      </c>
      <c r="J32" s="17">
        <f t="shared" si="15"/>
        <v>0.28125</v>
      </c>
      <c r="K32" s="46">
        <v>33</v>
      </c>
      <c r="L32" s="60">
        <v>38</v>
      </c>
      <c r="M32" s="16">
        <f t="shared" si="16"/>
        <v>5</v>
      </c>
      <c r="N32" s="17">
        <f t="shared" si="11"/>
        <v>0.15151515151515152</v>
      </c>
      <c r="O32" s="11"/>
      <c r="P32" s="46">
        <v>28</v>
      </c>
      <c r="Q32" s="60">
        <v>39</v>
      </c>
      <c r="R32" s="16">
        <f t="shared" si="12"/>
        <v>11</v>
      </c>
      <c r="S32" s="18">
        <f t="shared" si="13"/>
        <v>0.39285714285714285</v>
      </c>
    </row>
    <row r="33" spans="1:20" x14ac:dyDescent="0.2">
      <c r="A33" s="34" t="s">
        <v>22</v>
      </c>
      <c r="B33" s="46">
        <v>581</v>
      </c>
      <c r="C33" s="60">
        <v>430</v>
      </c>
      <c r="D33" s="16">
        <f t="shared" si="14"/>
        <v>-151</v>
      </c>
      <c r="E33" s="17">
        <f t="shared" si="9"/>
        <v>-0.25989672977624784</v>
      </c>
      <c r="F33" s="11"/>
      <c r="G33" s="46">
        <v>566</v>
      </c>
      <c r="H33" s="60">
        <v>394</v>
      </c>
      <c r="I33" s="16">
        <f t="shared" si="10"/>
        <v>-172</v>
      </c>
      <c r="J33" s="17">
        <f t="shared" si="15"/>
        <v>-0.303886925795053</v>
      </c>
      <c r="K33" s="46">
        <v>569</v>
      </c>
      <c r="L33" s="60">
        <v>394</v>
      </c>
      <c r="M33" s="16">
        <f t="shared" si="16"/>
        <v>-175</v>
      </c>
      <c r="N33" s="17">
        <f t="shared" si="11"/>
        <v>-0.30755711775043937</v>
      </c>
      <c r="O33" s="11"/>
      <c r="P33" s="46">
        <v>548</v>
      </c>
      <c r="Q33" s="60">
        <v>383</v>
      </c>
      <c r="R33" s="16">
        <f t="shared" si="12"/>
        <v>-165</v>
      </c>
      <c r="S33" s="18">
        <f t="shared" si="13"/>
        <v>-0.3010948905109489</v>
      </c>
    </row>
    <row r="34" spans="1:20" x14ac:dyDescent="0.2">
      <c r="A34" s="15" t="s">
        <v>20</v>
      </c>
      <c r="B34" s="46">
        <v>4316</v>
      </c>
      <c r="C34" s="60">
        <v>3897</v>
      </c>
      <c r="D34" s="16">
        <f t="shared" si="14"/>
        <v>-419</v>
      </c>
      <c r="E34" s="17">
        <f t="shared" si="9"/>
        <v>-9.7080630213160338E-2</v>
      </c>
      <c r="F34" s="11"/>
      <c r="G34" s="46">
        <v>4258</v>
      </c>
      <c r="H34" s="60">
        <v>3754</v>
      </c>
      <c r="I34" s="16">
        <f t="shared" si="10"/>
        <v>-504</v>
      </c>
      <c r="J34" s="17">
        <f t="shared" si="15"/>
        <v>-0.11836542977923908</v>
      </c>
      <c r="K34" s="46">
        <v>4228</v>
      </c>
      <c r="L34" s="60">
        <v>3757</v>
      </c>
      <c r="M34" s="16">
        <f t="shared" si="16"/>
        <v>-471</v>
      </c>
      <c r="N34" s="17">
        <f t="shared" si="11"/>
        <v>-0.11140018921475875</v>
      </c>
      <c r="O34" s="11"/>
      <c r="P34" s="46">
        <v>4135</v>
      </c>
      <c r="Q34" s="60">
        <v>3724</v>
      </c>
      <c r="R34" s="16">
        <f t="shared" si="12"/>
        <v>-411</v>
      </c>
      <c r="S34" s="18">
        <f t="shared" si="13"/>
        <v>-9.9395405078597343E-2</v>
      </c>
    </row>
    <row r="35" spans="1:20" x14ac:dyDescent="0.2">
      <c r="A35" s="15" t="s">
        <v>9</v>
      </c>
      <c r="B35" s="46">
        <v>616</v>
      </c>
      <c r="C35" s="60">
        <v>458</v>
      </c>
      <c r="D35" s="16">
        <f t="shared" si="14"/>
        <v>-158</v>
      </c>
      <c r="E35" s="17">
        <f t="shared" si="9"/>
        <v>-0.2564935064935065</v>
      </c>
      <c r="F35" s="11"/>
      <c r="G35" s="46">
        <v>611</v>
      </c>
      <c r="H35" s="60">
        <v>419</v>
      </c>
      <c r="I35" s="16">
        <f t="shared" si="10"/>
        <v>-192</v>
      </c>
      <c r="J35" s="17">
        <f t="shared" si="15"/>
        <v>-0.31423895253682488</v>
      </c>
      <c r="K35" s="46">
        <v>598</v>
      </c>
      <c r="L35" s="60">
        <v>389</v>
      </c>
      <c r="M35" s="16">
        <f t="shared" si="16"/>
        <v>-209</v>
      </c>
      <c r="N35" s="17">
        <f t="shared" si="11"/>
        <v>-0.34949832775919731</v>
      </c>
      <c r="O35" s="11"/>
      <c r="P35" s="46">
        <v>588</v>
      </c>
      <c r="Q35" s="60">
        <v>382</v>
      </c>
      <c r="R35" s="16">
        <f t="shared" si="12"/>
        <v>-206</v>
      </c>
      <c r="S35" s="18">
        <f t="shared" si="13"/>
        <v>-0.35034013605442177</v>
      </c>
    </row>
    <row r="36" spans="1:20" x14ac:dyDescent="0.2">
      <c r="A36" s="34" t="s">
        <v>21</v>
      </c>
      <c r="B36" s="46">
        <v>2697</v>
      </c>
      <c r="C36" s="60">
        <v>2147</v>
      </c>
      <c r="D36" s="16">
        <f t="shared" si="14"/>
        <v>-550</v>
      </c>
      <c r="E36" s="17">
        <f t="shared" si="9"/>
        <v>-0.20393029291805709</v>
      </c>
      <c r="F36" s="11"/>
      <c r="G36" s="46">
        <v>2418</v>
      </c>
      <c r="H36" s="60">
        <v>1927</v>
      </c>
      <c r="I36" s="16">
        <f t="shared" si="10"/>
        <v>-491</v>
      </c>
      <c r="J36" s="17">
        <f t="shared" si="15"/>
        <v>-0.20306038047973532</v>
      </c>
      <c r="K36" s="46">
        <v>2327</v>
      </c>
      <c r="L36" s="60">
        <v>1899</v>
      </c>
      <c r="M36" s="16">
        <f t="shared" si="16"/>
        <v>-428</v>
      </c>
      <c r="N36" s="17">
        <f t="shared" si="11"/>
        <v>-0.18392780403953587</v>
      </c>
      <c r="O36" s="11"/>
      <c r="P36" s="46">
        <v>2195</v>
      </c>
      <c r="Q36" s="60">
        <v>1866</v>
      </c>
      <c r="R36" s="16">
        <f t="shared" si="12"/>
        <v>-329</v>
      </c>
      <c r="S36" s="18">
        <f t="shared" si="13"/>
        <v>-0.14988610478359909</v>
      </c>
    </row>
    <row r="37" spans="1:20" x14ac:dyDescent="0.2">
      <c r="A37" s="34" t="s">
        <v>33</v>
      </c>
      <c r="B37" s="46">
        <v>318</v>
      </c>
      <c r="C37" s="60">
        <v>235</v>
      </c>
      <c r="D37" s="16">
        <f t="shared" si="14"/>
        <v>-83</v>
      </c>
      <c r="E37" s="17">
        <f t="shared" si="9"/>
        <v>-0.2610062893081761</v>
      </c>
      <c r="F37" s="11"/>
      <c r="G37" s="46">
        <v>323</v>
      </c>
      <c r="H37" s="60">
        <v>262</v>
      </c>
      <c r="I37" s="16">
        <f t="shared" si="10"/>
        <v>-61</v>
      </c>
      <c r="J37" s="17">
        <f t="shared" si="15"/>
        <v>-0.18885448916408668</v>
      </c>
      <c r="K37" s="46">
        <v>327</v>
      </c>
      <c r="L37" s="60">
        <v>275</v>
      </c>
      <c r="M37" s="16">
        <f t="shared" si="16"/>
        <v>-52</v>
      </c>
      <c r="N37" s="17">
        <f t="shared" si="11"/>
        <v>-0.15902140672782875</v>
      </c>
      <c r="O37" s="11"/>
      <c r="P37" s="46">
        <v>325</v>
      </c>
      <c r="Q37" s="60">
        <v>269</v>
      </c>
      <c r="R37" s="16">
        <f t="shared" si="12"/>
        <v>-56</v>
      </c>
      <c r="S37" s="18">
        <f t="shared" si="13"/>
        <v>-0.1723076923076923</v>
      </c>
    </row>
    <row r="38" spans="1:20" x14ac:dyDescent="0.2">
      <c r="A38" s="12" t="s">
        <v>10</v>
      </c>
      <c r="B38" s="46">
        <v>675</v>
      </c>
      <c r="C38" s="60">
        <v>718</v>
      </c>
      <c r="D38" s="16">
        <f t="shared" si="14"/>
        <v>43</v>
      </c>
      <c r="E38" s="17">
        <f t="shared" si="9"/>
        <v>6.3703703703703707E-2</v>
      </c>
      <c r="F38" s="11"/>
      <c r="G38" s="46">
        <v>653</v>
      </c>
      <c r="H38" s="60">
        <v>818</v>
      </c>
      <c r="I38" s="16">
        <f t="shared" si="10"/>
        <v>165</v>
      </c>
      <c r="J38" s="17">
        <f t="shared" si="15"/>
        <v>0.25267993874425726</v>
      </c>
      <c r="K38" s="46">
        <v>629</v>
      </c>
      <c r="L38" s="60">
        <v>826</v>
      </c>
      <c r="M38" s="16">
        <f t="shared" si="16"/>
        <v>197</v>
      </c>
      <c r="N38" s="17">
        <f t="shared" si="11"/>
        <v>0.31319554848966613</v>
      </c>
      <c r="O38" s="11"/>
      <c r="P38" s="46">
        <v>608</v>
      </c>
      <c r="Q38" s="60">
        <v>831</v>
      </c>
      <c r="R38" s="16">
        <f t="shared" si="12"/>
        <v>223</v>
      </c>
      <c r="S38" s="18">
        <f t="shared" si="13"/>
        <v>0.36677631578947367</v>
      </c>
    </row>
    <row r="39" spans="1:20" x14ac:dyDescent="0.2">
      <c r="A39" s="12" t="s">
        <v>29</v>
      </c>
      <c r="B39" s="46">
        <v>134</v>
      </c>
      <c r="C39" s="60">
        <v>121</v>
      </c>
      <c r="D39" s="16">
        <f t="shared" si="14"/>
        <v>-13</v>
      </c>
      <c r="E39" s="17">
        <f t="shared" si="9"/>
        <v>-9.7014925373134331E-2</v>
      </c>
      <c r="F39" s="11"/>
      <c r="G39" s="46">
        <v>125</v>
      </c>
      <c r="H39" s="60">
        <v>108</v>
      </c>
      <c r="I39" s="16">
        <f t="shared" si="10"/>
        <v>-17</v>
      </c>
      <c r="J39" s="17">
        <f t="shared" si="15"/>
        <v>-0.13600000000000001</v>
      </c>
      <c r="K39" s="46">
        <v>110</v>
      </c>
      <c r="L39" s="60">
        <v>110</v>
      </c>
      <c r="M39" s="16">
        <f t="shared" si="16"/>
        <v>0</v>
      </c>
      <c r="N39" s="17">
        <f t="shared" si="11"/>
        <v>0</v>
      </c>
      <c r="O39" s="11"/>
      <c r="P39" s="46">
        <v>112</v>
      </c>
      <c r="Q39" s="60">
        <v>114</v>
      </c>
      <c r="R39" s="16">
        <f t="shared" si="12"/>
        <v>2</v>
      </c>
      <c r="S39" s="18">
        <f t="shared" si="13"/>
        <v>1.7857142857142856E-2</v>
      </c>
    </row>
    <row r="40" spans="1:20" x14ac:dyDescent="0.2">
      <c r="A40" s="12" t="s">
        <v>30</v>
      </c>
      <c r="B40" s="46">
        <v>2401</v>
      </c>
      <c r="C40" s="60">
        <v>2140</v>
      </c>
      <c r="D40" s="16">
        <f t="shared" si="14"/>
        <v>-261</v>
      </c>
      <c r="E40" s="17">
        <f t="shared" si="9"/>
        <v>-0.10870470637234486</v>
      </c>
      <c r="F40" s="11"/>
      <c r="G40" s="46">
        <v>2937</v>
      </c>
      <c r="H40" s="60">
        <v>2686</v>
      </c>
      <c r="I40" s="16">
        <f t="shared" si="10"/>
        <v>-251</v>
      </c>
      <c r="J40" s="17">
        <f t="shared" si="15"/>
        <v>-8.5461355124276467E-2</v>
      </c>
      <c r="K40" s="46">
        <v>3179</v>
      </c>
      <c r="L40" s="60">
        <v>2928</v>
      </c>
      <c r="M40" s="16">
        <f t="shared" si="16"/>
        <v>-251</v>
      </c>
      <c r="N40" s="17">
        <f t="shared" si="11"/>
        <v>-7.8955646429694867E-2</v>
      </c>
      <c r="O40" s="11"/>
      <c r="P40" s="46">
        <v>3038</v>
      </c>
      <c r="Q40" s="60">
        <v>2785</v>
      </c>
      <c r="R40" s="16">
        <f t="shared" si="12"/>
        <v>-253</v>
      </c>
      <c r="S40" s="18">
        <f t="shared" si="13"/>
        <v>-8.3278472679394339E-2</v>
      </c>
    </row>
    <row r="41" spans="1:20" x14ac:dyDescent="0.2">
      <c r="A41" s="12" t="s">
        <v>32</v>
      </c>
      <c r="B41" s="46">
        <v>449</v>
      </c>
      <c r="C41" s="60">
        <v>394</v>
      </c>
      <c r="D41" s="16">
        <f t="shared" si="14"/>
        <v>-55</v>
      </c>
      <c r="E41" s="17">
        <f t="shared" si="9"/>
        <v>-0.12249443207126949</v>
      </c>
      <c r="F41" s="11"/>
      <c r="G41" s="46">
        <v>436</v>
      </c>
      <c r="H41" s="60">
        <v>414</v>
      </c>
      <c r="I41" s="16">
        <f t="shared" si="10"/>
        <v>-22</v>
      </c>
      <c r="J41" s="17">
        <f t="shared" si="15"/>
        <v>-5.0458715596330278E-2</v>
      </c>
      <c r="K41" s="46">
        <v>449</v>
      </c>
      <c r="L41" s="60">
        <v>416</v>
      </c>
      <c r="M41" s="16">
        <f t="shared" si="16"/>
        <v>-33</v>
      </c>
      <c r="N41" s="17">
        <f t="shared" si="11"/>
        <v>-7.3496659242761692E-2</v>
      </c>
      <c r="O41" s="11"/>
      <c r="P41" s="46">
        <v>475</v>
      </c>
      <c r="Q41" s="60">
        <v>432</v>
      </c>
      <c r="R41" s="16">
        <f t="shared" si="12"/>
        <v>-43</v>
      </c>
      <c r="S41" s="18">
        <f t="shared" si="13"/>
        <v>-9.0526315789473691E-2</v>
      </c>
    </row>
    <row r="42" spans="1:20" x14ac:dyDescent="0.2">
      <c r="A42" s="12" t="s">
        <v>31</v>
      </c>
      <c r="B42" s="46">
        <v>2941</v>
      </c>
      <c r="C42" s="60">
        <v>2728</v>
      </c>
      <c r="D42" s="16">
        <f t="shared" si="14"/>
        <v>-213</v>
      </c>
      <c r="E42" s="17">
        <f t="shared" si="9"/>
        <v>-7.2424345460727638E-2</v>
      </c>
      <c r="F42" s="11"/>
      <c r="G42" s="46">
        <v>3768</v>
      </c>
      <c r="H42" s="60">
        <v>3542</v>
      </c>
      <c r="I42" s="16">
        <f t="shared" si="10"/>
        <v>-226</v>
      </c>
      <c r="J42" s="17">
        <f t="shared" si="15"/>
        <v>-5.9978768577494693E-2</v>
      </c>
      <c r="K42" s="46">
        <v>4703</v>
      </c>
      <c r="L42" s="60">
        <v>4467</v>
      </c>
      <c r="M42" s="16">
        <f t="shared" si="16"/>
        <v>-236</v>
      </c>
      <c r="N42" s="17">
        <f t="shared" si="11"/>
        <v>-5.0180735700616624E-2</v>
      </c>
      <c r="O42" s="11"/>
      <c r="P42" s="46">
        <v>4549</v>
      </c>
      <c r="Q42" s="60">
        <v>4415</v>
      </c>
      <c r="R42" s="16">
        <f t="shared" si="12"/>
        <v>-134</v>
      </c>
      <c r="S42" s="18">
        <f t="shared" si="13"/>
        <v>-2.9457023521653112E-2</v>
      </c>
    </row>
    <row r="43" spans="1:20" x14ac:dyDescent="0.2">
      <c r="A43" s="15" t="s">
        <v>6</v>
      </c>
      <c r="B43" s="46">
        <v>2184</v>
      </c>
      <c r="C43" s="60">
        <v>2087</v>
      </c>
      <c r="D43" s="16">
        <f t="shared" si="14"/>
        <v>-97</v>
      </c>
      <c r="E43" s="17">
        <f t="shared" si="9"/>
        <v>-4.4413919413919416E-2</v>
      </c>
      <c r="F43" s="11"/>
      <c r="G43" s="46">
        <v>2903</v>
      </c>
      <c r="H43" s="60">
        <v>2346</v>
      </c>
      <c r="I43" s="16">
        <f t="shared" si="10"/>
        <v>-557</v>
      </c>
      <c r="J43" s="17">
        <f t="shared" si="15"/>
        <v>-0.19187047881501895</v>
      </c>
      <c r="K43" s="46">
        <v>3199</v>
      </c>
      <c r="L43" s="60">
        <v>2374</v>
      </c>
      <c r="M43" s="16">
        <f t="shared" si="16"/>
        <v>-825</v>
      </c>
      <c r="N43" s="17">
        <f t="shared" si="11"/>
        <v>-0.25789309159112223</v>
      </c>
      <c r="O43" s="11"/>
      <c r="P43" s="46">
        <v>3120</v>
      </c>
      <c r="Q43" s="60">
        <v>2532</v>
      </c>
      <c r="R43" s="16">
        <f t="shared" si="12"/>
        <v>-588</v>
      </c>
      <c r="S43" s="18">
        <f t="shared" si="13"/>
        <v>-0.18846153846153846</v>
      </c>
    </row>
    <row r="44" spans="1:20" x14ac:dyDescent="0.2">
      <c r="A44" s="15"/>
      <c r="B44" s="16"/>
      <c r="C44" s="16"/>
      <c r="D44" s="16"/>
      <c r="E44" s="17"/>
      <c r="F44" s="11"/>
      <c r="G44" s="11"/>
      <c r="H44" s="11"/>
      <c r="I44" s="16"/>
      <c r="J44" s="17"/>
      <c r="K44" s="16"/>
      <c r="L44" s="16"/>
      <c r="M44" s="16"/>
      <c r="N44" s="17"/>
      <c r="O44" s="11"/>
      <c r="P44" s="16"/>
      <c r="Q44" s="16"/>
      <c r="R44" s="16"/>
      <c r="S44" s="18"/>
    </row>
    <row r="45" spans="1:20" x14ac:dyDescent="0.2">
      <c r="A45" s="12" t="s">
        <v>11</v>
      </c>
      <c r="B45" s="30">
        <f>SUM(B28:B43)</f>
        <v>18948</v>
      </c>
      <c r="C45" s="30">
        <f>SUM(C28:C43)</f>
        <v>16740</v>
      </c>
      <c r="D45" s="16">
        <f t="shared" si="14"/>
        <v>-2208</v>
      </c>
      <c r="E45" s="17">
        <f t="shared" si="9"/>
        <v>-0.11652944901836605</v>
      </c>
      <c r="F45" s="24"/>
      <c r="G45" s="30">
        <f>SUM(G28:G43)</f>
        <v>20588</v>
      </c>
      <c r="H45" s="30">
        <f>SUM(H28:H43)</f>
        <v>18021</v>
      </c>
      <c r="I45" s="16">
        <f t="shared" si="10"/>
        <v>-2567</v>
      </c>
      <c r="J45" s="17">
        <f t="shared" si="15"/>
        <v>-0.12468428210608121</v>
      </c>
      <c r="K45" s="30">
        <f>SUM(K28:K43)</f>
        <v>21881</v>
      </c>
      <c r="L45" s="30">
        <f>SUM(L28:L43)</f>
        <v>19156</v>
      </c>
      <c r="M45" s="16">
        <f t="shared" si="16"/>
        <v>-2725</v>
      </c>
      <c r="N45" s="17">
        <f t="shared" si="11"/>
        <v>-0.12453726977743247</v>
      </c>
      <c r="O45" s="24"/>
      <c r="P45" s="30">
        <f>SUM(P28:P43)</f>
        <v>21251</v>
      </c>
      <c r="Q45" s="30">
        <f>SUM(Q28:Q43)</f>
        <v>19044</v>
      </c>
      <c r="R45" s="16">
        <f t="shared" si="12"/>
        <v>-2207</v>
      </c>
      <c r="S45" s="18">
        <f t="shared" si="13"/>
        <v>-0.10385393628535128</v>
      </c>
    </row>
    <row r="46" spans="1:20" x14ac:dyDescent="0.2">
      <c r="A46" s="1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</row>
    <row r="47" spans="1:20" x14ac:dyDescent="0.2">
      <c r="A47" s="12" t="s">
        <v>34</v>
      </c>
      <c r="B47" s="31">
        <f>B45/[1]Sheet1!B45</f>
        <v>0.42652620205294434</v>
      </c>
      <c r="C47" s="31">
        <f>C45/[1]Sheet1!C45</f>
        <v>0.3824712118442698</v>
      </c>
      <c r="D47" s="24"/>
      <c r="E47" s="24"/>
      <c r="F47" s="24"/>
      <c r="G47" s="31">
        <f>G45/[1]Sheet1!G45</f>
        <v>0.43932313338881418</v>
      </c>
      <c r="H47" s="31">
        <f>H45/[1]Sheet1!H45</f>
        <v>0.40113522537562607</v>
      </c>
      <c r="I47" s="24"/>
      <c r="J47" s="24"/>
      <c r="K47" s="31">
        <f>K45/[1]Sheet1!K45</f>
        <v>0.45584466990271039</v>
      </c>
      <c r="L47" s="31">
        <f>L45/[1]Sheet1!L45</f>
        <v>0.4099557001305455</v>
      </c>
      <c r="M47" s="24"/>
      <c r="N47" s="24"/>
      <c r="O47" s="24"/>
      <c r="P47" s="31">
        <f>P45/[1]Sheet1!P45</f>
        <v>0.43860807826463849</v>
      </c>
      <c r="Q47" s="31">
        <f>Q45/[1]Sheet1!Q45</f>
        <v>0.41778733299695064</v>
      </c>
      <c r="R47" s="24"/>
      <c r="S47" s="25"/>
    </row>
    <row r="48" spans="1:20" x14ac:dyDescent="0.2">
      <c r="A48" s="15" t="s">
        <v>35</v>
      </c>
      <c r="B48" s="24"/>
      <c r="C48" s="24"/>
      <c r="D48" s="24"/>
      <c r="E48" s="26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4"/>
    </row>
    <row r="49" spans="1:20" x14ac:dyDescent="0.2">
      <c r="A49" s="27"/>
      <c r="B49" s="11" t="s">
        <v>16</v>
      </c>
      <c r="C49" s="24"/>
      <c r="D49" s="24"/>
      <c r="E49" s="24"/>
      <c r="F49" s="24"/>
      <c r="G49" s="11" t="s">
        <v>17</v>
      </c>
      <c r="H49" s="11"/>
      <c r="I49" s="11"/>
      <c r="J49" s="11"/>
      <c r="K49" s="11" t="s">
        <v>18</v>
      </c>
      <c r="L49" s="11"/>
      <c r="M49" s="11"/>
      <c r="N49" s="11"/>
      <c r="O49" s="24"/>
      <c r="P49" s="11" t="s">
        <v>19</v>
      </c>
      <c r="Q49" s="11"/>
      <c r="R49" s="11"/>
      <c r="S49" s="14"/>
    </row>
    <row r="50" spans="1:20" x14ac:dyDescent="0.2">
      <c r="A50" s="12" t="s">
        <v>26</v>
      </c>
      <c r="B50" s="46">
        <v>95</v>
      </c>
      <c r="C50" s="60">
        <v>102</v>
      </c>
      <c r="D50" s="16">
        <f t="shared" ref="D50:D67" si="17">C50-B50</f>
        <v>7</v>
      </c>
      <c r="E50" s="17">
        <f t="shared" ref="E50:E67" si="18">D50/B50</f>
        <v>7.3684210526315783E-2</v>
      </c>
      <c r="F50" s="11"/>
      <c r="G50" s="46">
        <v>101</v>
      </c>
      <c r="H50" s="60">
        <v>100</v>
      </c>
      <c r="I50" s="16">
        <f t="shared" ref="I50:I67" si="19">H50-G50</f>
        <v>-1</v>
      </c>
      <c r="J50" s="17">
        <f t="shared" ref="J50:J67" si="20">I50/G50</f>
        <v>-9.9009900990099011E-3</v>
      </c>
      <c r="K50" s="46">
        <v>104</v>
      </c>
      <c r="L50" s="60">
        <v>88</v>
      </c>
      <c r="M50" s="16">
        <f t="shared" ref="M50:M67" si="21">L50-K50</f>
        <v>-16</v>
      </c>
      <c r="N50" s="17">
        <f t="shared" ref="N50:N67" si="22">M50/K50</f>
        <v>-0.15384615384615385</v>
      </c>
      <c r="O50" s="11"/>
      <c r="P50" s="46">
        <v>97</v>
      </c>
      <c r="Q50" s="58">
        <v>88</v>
      </c>
      <c r="R50" s="16">
        <f t="shared" ref="R50:R67" si="23">Q50-P50</f>
        <v>-9</v>
      </c>
      <c r="S50" s="18">
        <f t="shared" ref="S50:S67" si="24">R50/P50</f>
        <v>-9.2783505154639179E-2</v>
      </c>
      <c r="T50" s="2"/>
    </row>
    <row r="51" spans="1:20" x14ac:dyDescent="0.2">
      <c r="A51" s="12" t="s">
        <v>27</v>
      </c>
      <c r="B51" s="46">
        <v>8</v>
      </c>
      <c r="C51" s="60">
        <v>11</v>
      </c>
      <c r="D51" s="16">
        <f t="shared" si="17"/>
        <v>3</v>
      </c>
      <c r="E51" s="17">
        <f t="shared" si="18"/>
        <v>0.375</v>
      </c>
      <c r="F51" s="11"/>
      <c r="G51" s="46">
        <v>7</v>
      </c>
      <c r="H51" s="60">
        <v>11</v>
      </c>
      <c r="I51" s="16">
        <f t="shared" si="19"/>
        <v>4</v>
      </c>
      <c r="J51" s="17">
        <f t="shared" si="20"/>
        <v>0.5714285714285714</v>
      </c>
      <c r="K51" s="46">
        <v>8</v>
      </c>
      <c r="L51" s="60">
        <v>8</v>
      </c>
      <c r="M51" s="16">
        <f t="shared" si="21"/>
        <v>0</v>
      </c>
      <c r="N51" s="17">
        <f t="shared" si="22"/>
        <v>0</v>
      </c>
      <c r="O51" s="11"/>
      <c r="P51" s="46">
        <v>9</v>
      </c>
      <c r="Q51" s="58">
        <v>7</v>
      </c>
      <c r="R51" s="16">
        <f t="shared" si="23"/>
        <v>-2</v>
      </c>
      <c r="S51" s="18">
        <f t="shared" si="24"/>
        <v>-0.22222222222222221</v>
      </c>
      <c r="T51" s="2"/>
    </row>
    <row r="52" spans="1:20" x14ac:dyDescent="0.2">
      <c r="A52" s="15" t="s">
        <v>7</v>
      </c>
      <c r="B52" s="46">
        <v>1409</v>
      </c>
      <c r="C52" s="60">
        <v>1206</v>
      </c>
      <c r="D52" s="16">
        <f t="shared" si="17"/>
        <v>-203</v>
      </c>
      <c r="E52" s="17">
        <f t="shared" si="18"/>
        <v>-0.1440738112136267</v>
      </c>
      <c r="F52" s="11"/>
      <c r="G52" s="46">
        <v>1403</v>
      </c>
      <c r="H52" s="60">
        <v>1228</v>
      </c>
      <c r="I52" s="16">
        <f t="shared" si="19"/>
        <v>-175</v>
      </c>
      <c r="J52" s="17">
        <f t="shared" si="20"/>
        <v>-0.12473271560940841</v>
      </c>
      <c r="K52" s="46">
        <v>1411</v>
      </c>
      <c r="L52" s="60">
        <v>1225</v>
      </c>
      <c r="M52" s="16">
        <f t="shared" si="21"/>
        <v>-186</v>
      </c>
      <c r="N52" s="17">
        <f t="shared" si="22"/>
        <v>-0.13182140326009922</v>
      </c>
      <c r="O52" s="11"/>
      <c r="P52" s="46">
        <v>1368</v>
      </c>
      <c r="Q52" s="58">
        <v>1190</v>
      </c>
      <c r="R52" s="16">
        <f t="shared" si="23"/>
        <v>-178</v>
      </c>
      <c r="S52" s="18">
        <f t="shared" si="24"/>
        <v>-0.13011695906432749</v>
      </c>
      <c r="T52" s="2"/>
    </row>
    <row r="53" spans="1:20" x14ac:dyDescent="0.2">
      <c r="A53" s="15" t="s">
        <v>8</v>
      </c>
      <c r="B53" s="46">
        <v>22</v>
      </c>
      <c r="C53" s="60">
        <v>3</v>
      </c>
      <c r="D53" s="16">
        <f t="shared" si="17"/>
        <v>-19</v>
      </c>
      <c r="E53" s="17">
        <f t="shared" si="18"/>
        <v>-0.86363636363636365</v>
      </c>
      <c r="F53" s="11"/>
      <c r="G53" s="46">
        <v>23</v>
      </c>
      <c r="H53" s="60">
        <v>3</v>
      </c>
      <c r="I53" s="16">
        <f t="shared" si="19"/>
        <v>-20</v>
      </c>
      <c r="J53" s="17">
        <f t="shared" si="20"/>
        <v>-0.86956521739130432</v>
      </c>
      <c r="K53" s="46">
        <v>21</v>
      </c>
      <c r="L53" s="60">
        <v>4</v>
      </c>
      <c r="M53" s="16">
        <f t="shared" si="21"/>
        <v>-17</v>
      </c>
      <c r="N53" s="17">
        <f t="shared" si="22"/>
        <v>-0.80952380952380953</v>
      </c>
      <c r="O53" s="11"/>
      <c r="P53" s="46">
        <v>18</v>
      </c>
      <c r="Q53" s="58">
        <v>3</v>
      </c>
      <c r="R53" s="16">
        <f t="shared" si="23"/>
        <v>-15</v>
      </c>
      <c r="S53" s="18">
        <f t="shared" si="24"/>
        <v>-0.83333333333333337</v>
      </c>
      <c r="T53" s="2"/>
    </row>
    <row r="54" spans="1:20" x14ac:dyDescent="0.2">
      <c r="A54" s="34" t="s">
        <v>28</v>
      </c>
      <c r="B54" s="46">
        <v>27</v>
      </c>
      <c r="C54" s="60">
        <v>43</v>
      </c>
      <c r="D54" s="16">
        <f t="shared" si="17"/>
        <v>16</v>
      </c>
      <c r="E54" s="17">
        <f t="shared" si="18"/>
        <v>0.59259259259259256</v>
      </c>
      <c r="F54" s="11"/>
      <c r="G54" s="46">
        <v>28</v>
      </c>
      <c r="H54" s="60">
        <v>41</v>
      </c>
      <c r="I54" s="16">
        <f t="shared" si="19"/>
        <v>13</v>
      </c>
      <c r="J54" s="17">
        <f t="shared" si="20"/>
        <v>0.4642857142857143</v>
      </c>
      <c r="K54" s="46">
        <v>39</v>
      </c>
      <c r="L54" s="60">
        <v>39</v>
      </c>
      <c r="M54" s="16">
        <f t="shared" si="21"/>
        <v>0</v>
      </c>
      <c r="N54" s="17">
        <f t="shared" si="22"/>
        <v>0</v>
      </c>
      <c r="O54" s="11"/>
      <c r="P54" s="46">
        <v>38</v>
      </c>
      <c r="Q54" s="58">
        <v>42</v>
      </c>
      <c r="R54" s="16">
        <f t="shared" si="23"/>
        <v>4</v>
      </c>
      <c r="S54" s="18">
        <f t="shared" si="24"/>
        <v>0.10526315789473684</v>
      </c>
      <c r="T54" s="2"/>
    </row>
    <row r="55" spans="1:20" x14ac:dyDescent="0.2">
      <c r="A55" s="34" t="s">
        <v>22</v>
      </c>
      <c r="B55" s="46">
        <v>528</v>
      </c>
      <c r="C55" s="60">
        <v>396</v>
      </c>
      <c r="D55" s="16">
        <f t="shared" si="17"/>
        <v>-132</v>
      </c>
      <c r="E55" s="17">
        <f t="shared" si="18"/>
        <v>-0.25</v>
      </c>
      <c r="F55" s="11"/>
      <c r="G55" s="46">
        <v>517</v>
      </c>
      <c r="H55" s="60">
        <v>374</v>
      </c>
      <c r="I55" s="16">
        <f t="shared" si="19"/>
        <v>-143</v>
      </c>
      <c r="J55" s="17">
        <f t="shared" si="20"/>
        <v>-0.27659574468085107</v>
      </c>
      <c r="K55" s="46">
        <v>516</v>
      </c>
      <c r="L55" s="60">
        <v>383</v>
      </c>
      <c r="M55" s="16">
        <f t="shared" si="21"/>
        <v>-133</v>
      </c>
      <c r="N55" s="17">
        <f t="shared" si="22"/>
        <v>-0.25775193798449614</v>
      </c>
      <c r="O55" s="11"/>
      <c r="P55" s="46">
        <v>491</v>
      </c>
      <c r="Q55" s="58">
        <v>365</v>
      </c>
      <c r="R55" s="16">
        <f t="shared" si="23"/>
        <v>-126</v>
      </c>
      <c r="S55" s="18">
        <f t="shared" si="24"/>
        <v>-0.25661914460285135</v>
      </c>
      <c r="T55" s="2"/>
    </row>
    <row r="56" spans="1:20" x14ac:dyDescent="0.2">
      <c r="A56" s="15" t="s">
        <v>20</v>
      </c>
      <c r="B56" s="46">
        <v>4172</v>
      </c>
      <c r="C56" s="60">
        <v>3861</v>
      </c>
      <c r="D56" s="16">
        <f t="shared" si="17"/>
        <v>-311</v>
      </c>
      <c r="E56" s="17">
        <f t="shared" si="18"/>
        <v>-7.454458293384468E-2</v>
      </c>
      <c r="F56" s="11"/>
      <c r="G56" s="46">
        <v>4145</v>
      </c>
      <c r="H56" s="60">
        <v>3878</v>
      </c>
      <c r="I56" s="16">
        <f t="shared" si="19"/>
        <v>-267</v>
      </c>
      <c r="J56" s="17">
        <f t="shared" si="20"/>
        <v>-6.4414957780458387E-2</v>
      </c>
      <c r="K56" s="46">
        <v>4514</v>
      </c>
      <c r="L56" s="60">
        <v>4286</v>
      </c>
      <c r="M56" s="16">
        <f t="shared" si="21"/>
        <v>-228</v>
      </c>
      <c r="N56" s="17">
        <f t="shared" si="22"/>
        <v>-5.0509525919361982E-2</v>
      </c>
      <c r="O56" s="11"/>
      <c r="P56" s="46">
        <v>4418</v>
      </c>
      <c r="Q56" s="58">
        <v>4233</v>
      </c>
      <c r="R56" s="16">
        <f t="shared" si="23"/>
        <v>-185</v>
      </c>
      <c r="S56" s="18">
        <f t="shared" si="24"/>
        <v>-4.1874151199637846E-2</v>
      </c>
      <c r="T56" s="2"/>
    </row>
    <row r="57" spans="1:20" x14ac:dyDescent="0.2">
      <c r="A57" s="15" t="s">
        <v>9</v>
      </c>
      <c r="B57" s="46">
        <v>565</v>
      </c>
      <c r="C57" s="60">
        <v>385</v>
      </c>
      <c r="D57" s="16">
        <f t="shared" si="17"/>
        <v>-180</v>
      </c>
      <c r="E57" s="17">
        <f t="shared" si="18"/>
        <v>-0.31858407079646017</v>
      </c>
      <c r="F57" s="11"/>
      <c r="G57" s="46">
        <v>574</v>
      </c>
      <c r="H57" s="60">
        <v>370</v>
      </c>
      <c r="I57" s="16">
        <f t="shared" si="19"/>
        <v>-204</v>
      </c>
      <c r="J57" s="17">
        <f t="shared" si="20"/>
        <v>-0.35540069686411152</v>
      </c>
      <c r="K57" s="46">
        <v>658</v>
      </c>
      <c r="L57" s="60">
        <v>477</v>
      </c>
      <c r="M57" s="16">
        <f t="shared" si="21"/>
        <v>-181</v>
      </c>
      <c r="N57" s="17">
        <f t="shared" si="22"/>
        <v>-0.27507598784194531</v>
      </c>
      <c r="O57" s="11"/>
      <c r="P57" s="46">
        <v>637</v>
      </c>
      <c r="Q57" s="58">
        <v>471</v>
      </c>
      <c r="R57" s="16">
        <f t="shared" si="23"/>
        <v>-166</v>
      </c>
      <c r="S57" s="18">
        <f t="shared" si="24"/>
        <v>-0.26059654631083201</v>
      </c>
      <c r="T57" s="2"/>
    </row>
    <row r="58" spans="1:20" x14ac:dyDescent="0.2">
      <c r="A58" s="34" t="s">
        <v>21</v>
      </c>
      <c r="B58" s="46">
        <v>2201</v>
      </c>
      <c r="C58" s="60">
        <v>1927</v>
      </c>
      <c r="D58" s="16">
        <f t="shared" si="17"/>
        <v>-274</v>
      </c>
      <c r="E58" s="17">
        <f t="shared" si="18"/>
        <v>-0.12448886869604725</v>
      </c>
      <c r="F58" s="11"/>
      <c r="G58" s="46">
        <v>2411</v>
      </c>
      <c r="H58" s="60">
        <v>2197</v>
      </c>
      <c r="I58" s="16">
        <f t="shared" si="19"/>
        <v>-214</v>
      </c>
      <c r="J58" s="17">
        <f t="shared" si="20"/>
        <v>-8.8759850684363331E-2</v>
      </c>
      <c r="K58" s="46">
        <v>5584</v>
      </c>
      <c r="L58" s="60">
        <v>5440</v>
      </c>
      <c r="M58" s="16">
        <f t="shared" si="21"/>
        <v>-144</v>
      </c>
      <c r="N58" s="17">
        <f t="shared" si="22"/>
        <v>-2.5787965616045846E-2</v>
      </c>
      <c r="O58" s="11"/>
      <c r="P58" s="46">
        <v>6165</v>
      </c>
      <c r="Q58" s="58">
        <v>6216</v>
      </c>
      <c r="R58" s="16">
        <f t="shared" si="23"/>
        <v>51</v>
      </c>
      <c r="S58" s="18">
        <f t="shared" si="24"/>
        <v>8.2725060827250601E-3</v>
      </c>
      <c r="T58" s="2"/>
    </row>
    <row r="59" spans="1:20" x14ac:dyDescent="0.2">
      <c r="A59" s="34" t="s">
        <v>33</v>
      </c>
      <c r="B59" s="46">
        <v>305</v>
      </c>
      <c r="C59" s="60">
        <v>264</v>
      </c>
      <c r="D59" s="16">
        <f t="shared" si="17"/>
        <v>-41</v>
      </c>
      <c r="E59" s="17">
        <f t="shared" si="18"/>
        <v>-0.13442622950819672</v>
      </c>
      <c r="F59" s="11"/>
      <c r="G59" s="46">
        <v>300</v>
      </c>
      <c r="H59" s="60">
        <v>263</v>
      </c>
      <c r="I59" s="16">
        <f t="shared" si="19"/>
        <v>-37</v>
      </c>
      <c r="J59" s="17">
        <f t="shared" si="20"/>
        <v>-0.12333333333333334</v>
      </c>
      <c r="K59" s="46">
        <v>292</v>
      </c>
      <c r="L59" s="60">
        <v>276</v>
      </c>
      <c r="M59" s="16">
        <f t="shared" si="21"/>
        <v>-16</v>
      </c>
      <c r="N59" s="17">
        <f t="shared" si="22"/>
        <v>-5.4794520547945202E-2</v>
      </c>
      <c r="O59" s="11"/>
      <c r="P59" s="46">
        <v>276</v>
      </c>
      <c r="Q59" s="58">
        <v>261</v>
      </c>
      <c r="R59" s="16">
        <f t="shared" si="23"/>
        <v>-15</v>
      </c>
      <c r="S59" s="18">
        <f t="shared" si="24"/>
        <v>-5.434782608695652E-2</v>
      </c>
      <c r="T59" s="2"/>
    </row>
    <row r="60" spans="1:20" x14ac:dyDescent="0.2">
      <c r="A60" s="12" t="s">
        <v>10</v>
      </c>
      <c r="B60" s="46">
        <v>594</v>
      </c>
      <c r="C60" s="60">
        <v>840</v>
      </c>
      <c r="D60" s="16">
        <f t="shared" si="17"/>
        <v>246</v>
      </c>
      <c r="E60" s="17">
        <f t="shared" si="18"/>
        <v>0.41414141414141414</v>
      </c>
      <c r="F60" s="11"/>
      <c r="G60" s="46">
        <v>589</v>
      </c>
      <c r="H60" s="60">
        <v>862</v>
      </c>
      <c r="I60" s="16">
        <f t="shared" si="19"/>
        <v>273</v>
      </c>
      <c r="J60" s="17">
        <f t="shared" si="20"/>
        <v>0.46349745331069608</v>
      </c>
      <c r="K60" s="46">
        <v>558</v>
      </c>
      <c r="L60" s="60">
        <v>849</v>
      </c>
      <c r="M60" s="16">
        <f t="shared" si="21"/>
        <v>291</v>
      </c>
      <c r="N60" s="17">
        <f t="shared" si="22"/>
        <v>0.521505376344086</v>
      </c>
      <c r="O60" s="11"/>
      <c r="P60" s="46">
        <v>529</v>
      </c>
      <c r="Q60" s="58">
        <v>815</v>
      </c>
      <c r="R60" s="16">
        <f t="shared" si="23"/>
        <v>286</v>
      </c>
      <c r="S60" s="18">
        <f t="shared" si="24"/>
        <v>0.54064272211720232</v>
      </c>
      <c r="T60" s="2"/>
    </row>
    <row r="61" spans="1:20" x14ac:dyDescent="0.2">
      <c r="A61" s="12" t="s">
        <v>29</v>
      </c>
      <c r="B61" s="46">
        <v>111</v>
      </c>
      <c r="C61" s="60">
        <v>126</v>
      </c>
      <c r="D61" s="16">
        <f t="shared" si="17"/>
        <v>15</v>
      </c>
      <c r="E61" s="17">
        <f t="shared" si="18"/>
        <v>0.13513513513513514</v>
      </c>
      <c r="F61" s="11"/>
      <c r="G61" s="46">
        <v>126</v>
      </c>
      <c r="H61" s="60">
        <v>123</v>
      </c>
      <c r="I61" s="16">
        <f t="shared" si="19"/>
        <v>-3</v>
      </c>
      <c r="J61" s="17">
        <f t="shared" si="20"/>
        <v>-2.3809523809523808E-2</v>
      </c>
      <c r="K61" s="46">
        <v>173</v>
      </c>
      <c r="L61" s="60">
        <v>251</v>
      </c>
      <c r="M61" s="16">
        <f t="shared" si="21"/>
        <v>78</v>
      </c>
      <c r="N61" s="17">
        <f t="shared" si="22"/>
        <v>0.45086705202312138</v>
      </c>
      <c r="O61" s="11"/>
      <c r="P61" s="46">
        <v>178</v>
      </c>
      <c r="Q61" s="58">
        <v>261</v>
      </c>
      <c r="R61" s="16">
        <f t="shared" si="23"/>
        <v>83</v>
      </c>
      <c r="S61" s="18">
        <f t="shared" si="24"/>
        <v>0.46629213483146065</v>
      </c>
      <c r="T61" s="2"/>
    </row>
    <row r="62" spans="1:20" x14ac:dyDescent="0.2">
      <c r="A62" s="12" t="s">
        <v>30</v>
      </c>
      <c r="B62" s="46">
        <v>2326</v>
      </c>
      <c r="C62" s="60">
        <v>2060</v>
      </c>
      <c r="D62" s="16">
        <f t="shared" si="17"/>
        <v>-266</v>
      </c>
      <c r="E62" s="17">
        <f t="shared" si="18"/>
        <v>-0.11435941530524506</v>
      </c>
      <c r="F62" s="11"/>
      <c r="G62" s="46">
        <v>1844</v>
      </c>
      <c r="H62" s="60">
        <v>1695</v>
      </c>
      <c r="I62" s="16">
        <f t="shared" si="19"/>
        <v>-149</v>
      </c>
      <c r="J62" s="17">
        <f t="shared" si="20"/>
        <v>-8.080260303687635E-2</v>
      </c>
      <c r="K62" s="46">
        <v>1825</v>
      </c>
      <c r="L62" s="60">
        <v>1666</v>
      </c>
      <c r="M62" s="16">
        <f t="shared" si="21"/>
        <v>-159</v>
      </c>
      <c r="N62" s="17">
        <f t="shared" si="22"/>
        <v>-8.7123287671232882E-2</v>
      </c>
      <c r="O62" s="11"/>
      <c r="P62" s="46">
        <v>1886</v>
      </c>
      <c r="Q62" s="58">
        <v>1645</v>
      </c>
      <c r="R62" s="16">
        <f t="shared" si="23"/>
        <v>-241</v>
      </c>
      <c r="S62" s="18">
        <f t="shared" si="24"/>
        <v>-0.12778366914103922</v>
      </c>
      <c r="T62" s="2"/>
    </row>
    <row r="63" spans="1:20" x14ac:dyDescent="0.2">
      <c r="A63" s="12" t="s">
        <v>32</v>
      </c>
      <c r="B63" s="46">
        <v>462</v>
      </c>
      <c r="C63" s="60">
        <v>421</v>
      </c>
      <c r="D63" s="16">
        <f t="shared" si="17"/>
        <v>-41</v>
      </c>
      <c r="E63" s="17">
        <f t="shared" si="18"/>
        <v>-8.8744588744588751E-2</v>
      </c>
      <c r="F63" s="11"/>
      <c r="G63" s="46">
        <v>437</v>
      </c>
      <c r="H63" s="60">
        <v>413</v>
      </c>
      <c r="I63" s="16">
        <f t="shared" si="19"/>
        <v>-24</v>
      </c>
      <c r="J63" s="17">
        <f t="shared" si="20"/>
        <v>-5.4919908466819219E-2</v>
      </c>
      <c r="K63" s="46">
        <v>446</v>
      </c>
      <c r="L63" s="60">
        <v>435</v>
      </c>
      <c r="M63" s="16">
        <f t="shared" si="21"/>
        <v>-11</v>
      </c>
      <c r="N63" s="17">
        <f t="shared" si="22"/>
        <v>-2.4663677130044841E-2</v>
      </c>
      <c r="O63" s="11"/>
      <c r="P63" s="46">
        <v>437</v>
      </c>
      <c r="Q63" s="58">
        <v>424</v>
      </c>
      <c r="R63" s="16">
        <f t="shared" si="23"/>
        <v>-13</v>
      </c>
      <c r="S63" s="18">
        <f t="shared" si="24"/>
        <v>-2.9748283752860413E-2</v>
      </c>
      <c r="T63" s="2"/>
    </row>
    <row r="64" spans="1:20" x14ac:dyDescent="0.2">
      <c r="A64" s="12" t="s">
        <v>31</v>
      </c>
      <c r="B64" s="46">
        <v>3240</v>
      </c>
      <c r="C64" s="60">
        <v>3086</v>
      </c>
      <c r="D64" s="16">
        <f t="shared" si="17"/>
        <v>-154</v>
      </c>
      <c r="E64" s="17">
        <f t="shared" si="18"/>
        <v>-4.7530864197530866E-2</v>
      </c>
      <c r="F64" s="11"/>
      <c r="G64" s="46">
        <v>2921</v>
      </c>
      <c r="H64" s="60">
        <v>2789</v>
      </c>
      <c r="I64" s="16">
        <f t="shared" si="19"/>
        <v>-132</v>
      </c>
      <c r="J64" s="17">
        <f t="shared" si="20"/>
        <v>-4.5190003423485108E-2</v>
      </c>
      <c r="K64" s="46">
        <v>3134</v>
      </c>
      <c r="L64" s="60">
        <v>3022</v>
      </c>
      <c r="M64" s="16">
        <f t="shared" si="21"/>
        <v>-112</v>
      </c>
      <c r="N64" s="17">
        <f t="shared" si="22"/>
        <v>-3.5737077217613274E-2</v>
      </c>
      <c r="O64" s="11"/>
      <c r="P64" s="46">
        <v>3089</v>
      </c>
      <c r="Q64" s="58">
        <v>3052</v>
      </c>
      <c r="R64" s="16">
        <f t="shared" si="23"/>
        <v>-37</v>
      </c>
      <c r="S64" s="18">
        <f t="shared" si="24"/>
        <v>-1.1977986403366786E-2</v>
      </c>
      <c r="T64" s="2"/>
    </row>
    <row r="65" spans="1:20" x14ac:dyDescent="0.2">
      <c r="A65" s="15" t="s">
        <v>6</v>
      </c>
      <c r="B65" s="46">
        <v>2921</v>
      </c>
      <c r="C65" s="60">
        <v>2475</v>
      </c>
      <c r="D65" s="16">
        <f t="shared" si="17"/>
        <v>-446</v>
      </c>
      <c r="E65" s="17">
        <f t="shared" si="18"/>
        <v>-0.15268743580965422</v>
      </c>
      <c r="F65" s="11"/>
      <c r="G65" s="46">
        <v>2558</v>
      </c>
      <c r="H65" s="60">
        <v>2265</v>
      </c>
      <c r="I65" s="16">
        <f t="shared" si="19"/>
        <v>-293</v>
      </c>
      <c r="J65" s="17">
        <f t="shared" si="20"/>
        <v>-0.1145426114151681</v>
      </c>
      <c r="K65" s="46">
        <v>2450</v>
      </c>
      <c r="L65" s="60">
        <v>2204</v>
      </c>
      <c r="M65" s="16">
        <f t="shared" si="21"/>
        <v>-246</v>
      </c>
      <c r="N65" s="17">
        <f t="shared" si="22"/>
        <v>-0.10040816326530612</v>
      </c>
      <c r="O65" s="11"/>
      <c r="P65" s="46">
        <v>2297</v>
      </c>
      <c r="Q65" s="58">
        <v>2047</v>
      </c>
      <c r="R65" s="16">
        <f t="shared" si="23"/>
        <v>-250</v>
      </c>
      <c r="S65" s="18">
        <f t="shared" si="24"/>
        <v>-0.108837614279495</v>
      </c>
      <c r="T65" s="2"/>
    </row>
    <row r="66" spans="1:20" x14ac:dyDescent="0.2">
      <c r="A66" s="15"/>
      <c r="B66" s="16"/>
      <c r="C66" s="16"/>
      <c r="D66" s="16"/>
      <c r="E66" s="17"/>
      <c r="F66" s="11"/>
      <c r="G66" s="16"/>
      <c r="H66" s="16"/>
      <c r="I66" s="16"/>
      <c r="J66" s="17"/>
      <c r="K66" s="11"/>
      <c r="L66" s="11"/>
      <c r="M66" s="16"/>
      <c r="N66" s="17"/>
      <c r="O66" s="11"/>
      <c r="P66" s="16"/>
      <c r="Q66" s="16"/>
      <c r="R66" s="16"/>
      <c r="S66" s="18"/>
      <c r="T66" s="2"/>
    </row>
    <row r="67" spans="1:20" x14ac:dyDescent="0.2">
      <c r="A67" s="12" t="s">
        <v>11</v>
      </c>
      <c r="B67" s="30">
        <f>SUM(B50:B65)</f>
        <v>18986</v>
      </c>
      <c r="C67" s="30">
        <f>SUM(C50:C65)</f>
        <v>17206</v>
      </c>
      <c r="D67" s="16">
        <f t="shared" si="17"/>
        <v>-1780</v>
      </c>
      <c r="E67" s="17">
        <f t="shared" si="18"/>
        <v>-9.3753291899294211E-2</v>
      </c>
      <c r="F67" s="11"/>
      <c r="G67" s="30">
        <f>SUM(G50:G65)</f>
        <v>17984</v>
      </c>
      <c r="H67" s="30">
        <f>SUM(H50:H66)</f>
        <v>16612</v>
      </c>
      <c r="I67" s="16">
        <f t="shared" si="19"/>
        <v>-1372</v>
      </c>
      <c r="J67" s="17">
        <f t="shared" si="20"/>
        <v>-7.6290035587188609E-2</v>
      </c>
      <c r="K67" s="30">
        <f>SUM(K50:K65)</f>
        <v>21733</v>
      </c>
      <c r="L67" s="30">
        <f>SUM(L50:L65)</f>
        <v>20653</v>
      </c>
      <c r="M67" s="16">
        <f t="shared" si="21"/>
        <v>-1080</v>
      </c>
      <c r="N67" s="17">
        <f t="shared" si="22"/>
        <v>-4.9694013711866748E-2</v>
      </c>
      <c r="O67" s="11"/>
      <c r="P67" s="30">
        <f>SUM(P50:P65)</f>
        <v>21933</v>
      </c>
      <c r="Q67" s="30">
        <f>SUM(Q50:Q65)</f>
        <v>21120</v>
      </c>
      <c r="R67" s="16">
        <f t="shared" si="23"/>
        <v>-813</v>
      </c>
      <c r="S67" s="18">
        <f t="shared" si="24"/>
        <v>-3.7067432635754342E-2</v>
      </c>
      <c r="T67" s="2"/>
    </row>
    <row r="68" spans="1:20" x14ac:dyDescent="0.2">
      <c r="A68" s="1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4"/>
      <c r="T68" s="2"/>
    </row>
    <row r="69" spans="1:20" x14ac:dyDescent="0.2">
      <c r="A69" s="12" t="s">
        <v>34</v>
      </c>
      <c r="B69" s="31">
        <f>B67/[1]Sheet1!B67</f>
        <v>0.40381138737052558</v>
      </c>
      <c r="C69" s="31">
        <f>C67/[1]Sheet1!C67</f>
        <v>0.39998140270125765</v>
      </c>
      <c r="D69" s="11"/>
      <c r="E69" s="11"/>
      <c r="F69" s="11"/>
      <c r="G69" s="31">
        <f>G67/[1]Sheet1!G67</f>
        <v>0.39882906058724388</v>
      </c>
      <c r="H69" s="31">
        <f>H67/[1]Sheet1!H67</f>
        <v>0.40189674360090966</v>
      </c>
      <c r="I69" s="11"/>
      <c r="J69" s="11"/>
      <c r="K69" s="31">
        <f>K67/[1]Sheet1!K67</f>
        <v>0.44052783070499046</v>
      </c>
      <c r="L69" s="31">
        <f>L67/[1]Sheet1!L67</f>
        <v>0.43385921055395671</v>
      </c>
      <c r="M69" s="11"/>
      <c r="N69" s="11"/>
      <c r="O69" s="11"/>
      <c r="P69" s="31">
        <f>P67/[1]Sheet1!P67</f>
        <v>0.43460082826401408</v>
      </c>
      <c r="Q69" s="31">
        <f>Q67/[1]Sheet1!Q67</f>
        <v>0.44104748778348579</v>
      </c>
      <c r="R69" s="11"/>
      <c r="S69" s="14"/>
      <c r="T69" s="2"/>
    </row>
    <row r="70" spans="1:20" x14ac:dyDescent="0.2">
      <c r="A70" s="15" t="s">
        <v>35</v>
      </c>
      <c r="B70" s="24"/>
      <c r="C70" s="19"/>
      <c r="D70" s="11"/>
      <c r="E70" s="11"/>
      <c r="F70" s="11"/>
      <c r="G70" s="19"/>
      <c r="H70" s="19"/>
      <c r="I70" s="11"/>
      <c r="J70" s="11"/>
      <c r="K70" s="11"/>
      <c r="L70" s="11"/>
      <c r="M70" s="11"/>
      <c r="N70" s="11"/>
      <c r="O70" s="11"/>
      <c r="P70" s="19"/>
      <c r="Q70" s="19"/>
      <c r="R70" s="11"/>
      <c r="S70" s="14"/>
      <c r="T70" s="2"/>
    </row>
    <row r="71" spans="1:20" x14ac:dyDescent="0.2">
      <c r="A71" s="27" t="s">
        <v>36</v>
      </c>
      <c r="B71" s="37"/>
      <c r="C71" s="11"/>
      <c r="D71" s="11"/>
      <c r="E71" s="11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</row>
    <row r="72" spans="1:20" x14ac:dyDescent="0.2">
      <c r="A72" s="12" t="s">
        <v>26</v>
      </c>
      <c r="B72" s="16">
        <f>(B6+G6+K6+P6+B28+G28+K28+P28+B50+G50+K50+P50)/12</f>
        <v>106.5</v>
      </c>
      <c r="C72" s="61">
        <f>(C6+H6+L6+Q6+C28+H28+L28+Q28+C50+H50+L50+Q50)/12</f>
        <v>97.5</v>
      </c>
      <c r="D72" s="16">
        <f t="shared" ref="D72:D87" si="25">C72-B72</f>
        <v>-9</v>
      </c>
      <c r="E72" s="17">
        <f t="shared" ref="E72:E87" si="26">D72/B72</f>
        <v>-8.4507042253521125E-2</v>
      </c>
      <c r="F72" s="11"/>
      <c r="G72" s="11"/>
      <c r="H72" s="11"/>
      <c r="I72" s="24"/>
      <c r="J72" s="16"/>
      <c r="K72" s="24"/>
      <c r="L72" s="24"/>
      <c r="M72" s="24"/>
      <c r="N72" s="24"/>
      <c r="O72" s="24"/>
      <c r="P72" s="24"/>
      <c r="Q72" s="24"/>
      <c r="R72" s="24"/>
      <c r="S72" s="25"/>
    </row>
    <row r="73" spans="1:20" x14ac:dyDescent="0.2">
      <c r="A73" s="12" t="s">
        <v>27</v>
      </c>
      <c r="B73" s="16">
        <f t="shared" ref="B73:B89" si="27">(B7+G7+K7+P7+B29+G29+K29+P29+B51+G51+K51+P51)/12</f>
        <v>8.3333333333333339</v>
      </c>
      <c r="C73" s="61">
        <f t="shared" ref="C73:C89" si="28">(C7+H7+L7+Q7+C29+H29+L29+Q29+C51+H51+L51+Q51)/12</f>
        <v>9.1666666666666661</v>
      </c>
      <c r="D73" s="16">
        <f t="shared" si="25"/>
        <v>0.83333333333333215</v>
      </c>
      <c r="E73" s="17">
        <f t="shared" si="26"/>
        <v>9.9999999999999853E-2</v>
      </c>
      <c r="F73" s="11"/>
      <c r="G73" s="11"/>
      <c r="H73" s="11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5"/>
    </row>
    <row r="74" spans="1:20" x14ac:dyDescent="0.2">
      <c r="A74" s="15" t="s">
        <v>7</v>
      </c>
      <c r="B74" s="16">
        <f t="shared" si="27"/>
        <v>1463.9166666666667</v>
      </c>
      <c r="C74" s="61">
        <f t="shared" si="28"/>
        <v>1251.4166666666667</v>
      </c>
      <c r="D74" s="16">
        <f t="shared" si="25"/>
        <v>-212.5</v>
      </c>
      <c r="E74" s="17">
        <f t="shared" si="26"/>
        <v>-0.14515853589115954</v>
      </c>
      <c r="F74" s="11"/>
      <c r="G74" s="11"/>
      <c r="H74" s="11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</row>
    <row r="75" spans="1:20" x14ac:dyDescent="0.2">
      <c r="A75" s="15" t="s">
        <v>8</v>
      </c>
      <c r="B75" s="16">
        <f t="shared" si="27"/>
        <v>17.833333333333332</v>
      </c>
      <c r="C75" s="61">
        <f t="shared" si="28"/>
        <v>7.166666666666667</v>
      </c>
      <c r="D75" s="16">
        <f t="shared" si="25"/>
        <v>-10.666666666666664</v>
      </c>
      <c r="E75" s="17">
        <f t="shared" si="26"/>
        <v>-0.59813084112149528</v>
      </c>
      <c r="F75" s="11"/>
      <c r="G75" s="11"/>
      <c r="H75" s="11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</row>
    <row r="76" spans="1:20" x14ac:dyDescent="0.2">
      <c r="A76" s="34" t="s">
        <v>28</v>
      </c>
      <c r="B76" s="16">
        <f t="shared" si="27"/>
        <v>35.583333333333336</v>
      </c>
      <c r="C76" s="61">
        <f t="shared" si="28"/>
        <v>40.666666666666664</v>
      </c>
      <c r="D76" s="16">
        <f t="shared" si="25"/>
        <v>5.0833333333333286</v>
      </c>
      <c r="E76" s="17">
        <f t="shared" si="26"/>
        <v>0.14285714285714271</v>
      </c>
      <c r="F76" s="11"/>
      <c r="G76" s="11"/>
      <c r="H76" s="11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</row>
    <row r="77" spans="1:20" x14ac:dyDescent="0.2">
      <c r="A77" s="34" t="s">
        <v>22</v>
      </c>
      <c r="B77" s="16">
        <f t="shared" si="27"/>
        <v>556.41666666666663</v>
      </c>
      <c r="C77" s="61">
        <f t="shared" si="28"/>
        <v>419.75</v>
      </c>
      <c r="D77" s="16">
        <f t="shared" si="25"/>
        <v>-136.66666666666663</v>
      </c>
      <c r="E77" s="17">
        <f t="shared" si="26"/>
        <v>-0.24561929010034442</v>
      </c>
      <c r="F77" s="11"/>
      <c r="G77" s="11"/>
      <c r="H77" s="11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</row>
    <row r="78" spans="1:20" x14ac:dyDescent="0.2">
      <c r="A78" s="15" t="s">
        <v>20</v>
      </c>
      <c r="B78" s="16">
        <f t="shared" si="27"/>
        <v>4444.833333333333</v>
      </c>
      <c r="C78" s="61">
        <f t="shared" si="28"/>
        <v>4112.916666666667</v>
      </c>
      <c r="D78" s="16">
        <f t="shared" si="25"/>
        <v>-331.91666666666606</v>
      </c>
      <c r="E78" s="17">
        <f t="shared" si="26"/>
        <v>-7.4674715962353158E-2</v>
      </c>
      <c r="F78" s="11"/>
      <c r="G78" s="11"/>
      <c r="H78" s="11"/>
      <c r="I78" s="24"/>
      <c r="J78" s="24"/>
      <c r="K78" s="24"/>
      <c r="L78" s="26"/>
      <c r="M78" s="24"/>
      <c r="N78" s="35"/>
      <c r="O78" s="24"/>
      <c r="P78" s="24"/>
      <c r="Q78" s="24"/>
      <c r="R78" s="24"/>
      <c r="S78" s="25"/>
    </row>
    <row r="79" spans="1:20" x14ac:dyDescent="0.2">
      <c r="A79" s="15" t="s">
        <v>9</v>
      </c>
      <c r="B79" s="16">
        <f t="shared" si="27"/>
        <v>614.58333333333337</v>
      </c>
      <c r="C79" s="61">
        <f t="shared" si="28"/>
        <v>481.91666666666669</v>
      </c>
      <c r="D79" s="16">
        <f t="shared" si="25"/>
        <v>-132.66666666666669</v>
      </c>
      <c r="E79" s="17">
        <f t="shared" si="26"/>
        <v>-0.21586440677966104</v>
      </c>
      <c r="F79" s="11"/>
      <c r="G79" s="11"/>
      <c r="H79" s="11"/>
      <c r="I79" s="24"/>
      <c r="J79" s="24"/>
      <c r="K79" s="24"/>
      <c r="L79" s="26"/>
      <c r="M79" s="24"/>
      <c r="N79" s="35"/>
      <c r="O79" s="24"/>
      <c r="P79" s="24"/>
      <c r="Q79" s="24"/>
      <c r="R79" s="24"/>
      <c r="S79" s="25"/>
    </row>
    <row r="80" spans="1:20" x14ac:dyDescent="0.2">
      <c r="A80" s="34" t="s">
        <v>21</v>
      </c>
      <c r="B80" s="16">
        <f t="shared" si="27"/>
        <v>3991.3333333333335</v>
      </c>
      <c r="C80" s="61">
        <f t="shared" si="28"/>
        <v>3728.6666666666665</v>
      </c>
      <c r="D80" s="16">
        <f t="shared" si="25"/>
        <v>-262.66666666666697</v>
      </c>
      <c r="E80" s="17">
        <f t="shared" si="26"/>
        <v>-6.5809253382328445E-2</v>
      </c>
      <c r="F80" s="11"/>
      <c r="G80" s="11"/>
      <c r="H80" s="11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5"/>
    </row>
    <row r="81" spans="1:20" x14ac:dyDescent="0.2">
      <c r="A81" s="34" t="s">
        <v>33</v>
      </c>
      <c r="B81" s="16">
        <f t="shared" si="27"/>
        <v>318.41666666666669</v>
      </c>
      <c r="C81" s="61">
        <f t="shared" si="28"/>
        <v>263.16666666666669</v>
      </c>
      <c r="D81" s="16">
        <f t="shared" si="25"/>
        <v>-55.25</v>
      </c>
      <c r="E81" s="17">
        <f t="shared" si="26"/>
        <v>-0.17351478670505102</v>
      </c>
      <c r="F81" s="11"/>
      <c r="G81" s="11"/>
      <c r="H81" s="11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</row>
    <row r="82" spans="1:20" x14ac:dyDescent="0.2">
      <c r="A82" s="12" t="s">
        <v>10</v>
      </c>
      <c r="B82" s="16">
        <f t="shared" si="27"/>
        <v>640.41666666666663</v>
      </c>
      <c r="C82" s="61">
        <f t="shared" si="28"/>
        <v>732.5</v>
      </c>
      <c r="D82" s="16">
        <f t="shared" si="25"/>
        <v>92.083333333333371</v>
      </c>
      <c r="E82" s="17">
        <f t="shared" si="26"/>
        <v>0.14378659726740411</v>
      </c>
      <c r="F82" s="11"/>
      <c r="G82" s="11"/>
      <c r="H82" s="11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</row>
    <row r="83" spans="1:20" x14ac:dyDescent="0.2">
      <c r="A83" s="12" t="s">
        <v>29</v>
      </c>
      <c r="B83" s="16">
        <f t="shared" si="27"/>
        <v>145.83333333333334</v>
      </c>
      <c r="C83" s="61">
        <f t="shared" si="28"/>
        <v>159.25</v>
      </c>
      <c r="D83" s="16">
        <f t="shared" si="25"/>
        <v>13.416666666666657</v>
      </c>
      <c r="E83" s="17">
        <f t="shared" si="26"/>
        <v>9.1999999999999929E-2</v>
      </c>
      <c r="F83" s="11"/>
      <c r="G83" s="11"/>
      <c r="H83" s="11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5"/>
    </row>
    <row r="84" spans="1:20" x14ac:dyDescent="0.2">
      <c r="A84" s="12" t="s">
        <v>30</v>
      </c>
      <c r="B84" s="16">
        <f t="shared" si="27"/>
        <v>2464.5</v>
      </c>
      <c r="C84" s="61">
        <f t="shared" si="28"/>
        <v>2157.4166666666665</v>
      </c>
      <c r="D84" s="16">
        <f t="shared" si="25"/>
        <v>-307.08333333333348</v>
      </c>
      <c r="E84" s="17">
        <f t="shared" si="26"/>
        <v>-0.12460269155339156</v>
      </c>
      <c r="F84" s="11"/>
      <c r="G84" s="11"/>
      <c r="H84" s="11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5"/>
    </row>
    <row r="85" spans="1:20" x14ac:dyDescent="0.2">
      <c r="A85" s="12" t="s">
        <v>32</v>
      </c>
      <c r="B85" s="16">
        <f t="shared" si="27"/>
        <v>457.41666666666669</v>
      </c>
      <c r="C85" s="61">
        <f t="shared" si="28"/>
        <v>423</v>
      </c>
      <c r="D85" s="16">
        <f t="shared" si="25"/>
        <v>-34.416666666666686</v>
      </c>
      <c r="E85" s="17">
        <f t="shared" si="26"/>
        <v>-7.5241391874658448E-2</v>
      </c>
      <c r="F85" s="11"/>
      <c r="G85" s="11"/>
      <c r="H85" s="11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5"/>
    </row>
    <row r="86" spans="1:20" x14ac:dyDescent="0.2">
      <c r="A86" s="12" t="s">
        <v>31</v>
      </c>
      <c r="B86" s="16">
        <f t="shared" si="27"/>
        <v>3463.1666666666665</v>
      </c>
      <c r="C86" s="61">
        <f t="shared" si="28"/>
        <v>3271.1666666666665</v>
      </c>
      <c r="D86" s="16">
        <f t="shared" si="25"/>
        <v>-192</v>
      </c>
      <c r="E86" s="17">
        <f t="shared" si="26"/>
        <v>-5.5440589056258725E-2</v>
      </c>
      <c r="F86" s="11"/>
      <c r="G86" s="11"/>
      <c r="H86" s="11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5"/>
    </row>
    <row r="87" spans="1:20" x14ac:dyDescent="0.2">
      <c r="A87" s="15" t="s">
        <v>6</v>
      </c>
      <c r="B87" s="16">
        <f t="shared" si="27"/>
        <v>2512.5833333333335</v>
      </c>
      <c r="C87" s="61">
        <f t="shared" si="28"/>
        <v>2258.4166666666665</v>
      </c>
      <c r="D87" s="16">
        <f t="shared" si="25"/>
        <v>-254.16666666666697</v>
      </c>
      <c r="E87" s="17">
        <f t="shared" si="26"/>
        <v>-0.1011575072136912</v>
      </c>
      <c r="F87" s="11"/>
      <c r="G87" s="11"/>
      <c r="H87" s="11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</row>
    <row r="88" spans="1:20" x14ac:dyDescent="0.2">
      <c r="A88" s="15"/>
      <c r="B88" s="16"/>
      <c r="C88" s="16"/>
      <c r="D88" s="16"/>
      <c r="E88" s="17"/>
      <c r="F88" s="11"/>
      <c r="G88" s="11"/>
      <c r="H88" s="11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5"/>
    </row>
    <row r="89" spans="1:20" x14ac:dyDescent="0.2">
      <c r="A89" s="12" t="s">
        <v>11</v>
      </c>
      <c r="B89" s="16">
        <f t="shared" si="27"/>
        <v>21241.666666666668</v>
      </c>
      <c r="C89" s="16">
        <f t="shared" si="28"/>
        <v>19414.083333333332</v>
      </c>
      <c r="D89" s="16">
        <f>C89-B89</f>
        <v>-1827.5833333333358</v>
      </c>
      <c r="E89" s="17">
        <f>D89/B89</f>
        <v>-8.6037661828168022E-2</v>
      </c>
      <c r="F89" s="11"/>
      <c r="G89" s="11"/>
      <c r="H89" s="39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5"/>
    </row>
    <row r="90" spans="1:20" ht="12.75" customHeight="1" x14ac:dyDescent="0.2">
      <c r="A90" s="12" t="s">
        <v>34</v>
      </c>
      <c r="B90" s="31">
        <f>B89/[1]Sheet1!B87</f>
        <v>0.45422550897670066</v>
      </c>
      <c r="C90" s="31">
        <f>C89/[1]Sheet1!C87</f>
        <v>0.41134437460272616</v>
      </c>
      <c r="D90" s="11"/>
      <c r="E90" s="11"/>
      <c r="F90" s="11"/>
      <c r="G90" s="55"/>
      <c r="H90" s="55"/>
      <c r="I90" s="11"/>
      <c r="J90" s="11"/>
      <c r="K90" s="11"/>
      <c r="L90" s="40"/>
      <c r="M90" s="40"/>
      <c r="N90" s="40"/>
      <c r="O90" s="40"/>
      <c r="P90" s="40"/>
      <c r="Q90" s="50"/>
      <c r="R90" s="50"/>
      <c r="S90" s="25"/>
    </row>
    <row r="91" spans="1:20" ht="12.75" customHeight="1" thickBot="1" x14ac:dyDescent="0.25">
      <c r="A91" s="41" t="s">
        <v>35</v>
      </c>
      <c r="B91" s="42"/>
      <c r="C91" s="42"/>
      <c r="D91" s="42"/>
      <c r="E91" s="43"/>
      <c r="F91" s="43"/>
      <c r="G91" s="43"/>
      <c r="H91" s="43"/>
      <c r="I91" s="43"/>
      <c r="J91" s="43"/>
      <c r="K91" s="28"/>
      <c r="L91" s="28"/>
      <c r="M91" s="28"/>
      <c r="N91" s="28"/>
      <c r="O91" s="28"/>
      <c r="P91" s="28"/>
      <c r="Q91" s="28"/>
      <c r="R91" s="28"/>
      <c r="S91" s="29"/>
    </row>
    <row r="92" spans="1:20" ht="12.75" customHeight="1" x14ac:dyDescent="0.2">
      <c r="B92" s="2"/>
      <c r="C92" s="2"/>
      <c r="D92" s="2"/>
      <c r="E92" s="2"/>
      <c r="S92" s="51"/>
      <c r="T92" s="51"/>
    </row>
    <row r="93" spans="1:20" ht="12.75" customHeight="1" x14ac:dyDescent="0.2">
      <c r="B93" s="2"/>
      <c r="C93" s="2"/>
      <c r="D93" s="2"/>
      <c r="E93" s="2"/>
      <c r="F93" s="2"/>
      <c r="G93" s="54"/>
      <c r="H93" s="54"/>
      <c r="I93" s="2"/>
      <c r="J93" s="2"/>
      <c r="K93" s="2"/>
      <c r="L93" s="53"/>
      <c r="M93" s="53"/>
      <c r="N93" s="53"/>
      <c r="O93" s="53"/>
      <c r="P93" s="53"/>
      <c r="Q93" s="52"/>
      <c r="S93" s="36"/>
      <c r="T93" s="36"/>
    </row>
    <row r="94" spans="1:20" x14ac:dyDescent="0.2">
      <c r="B94" s="54"/>
      <c r="C94" s="54"/>
      <c r="D94" s="54"/>
      <c r="E94" s="54"/>
    </row>
    <row r="97" spans="13:13" x14ac:dyDescent="0.2">
      <c r="M97" s="20" t="s">
        <v>23</v>
      </c>
    </row>
  </sheetData>
  <mergeCells count="8">
    <mergeCell ref="D94:E94"/>
    <mergeCell ref="B94:C94"/>
    <mergeCell ref="L93:P93"/>
    <mergeCell ref="G93:H93"/>
    <mergeCell ref="G90:H90"/>
    <mergeCell ref="B5:C5"/>
    <mergeCell ref="D9:D10"/>
    <mergeCell ref="E9:E10"/>
  </mergeCells>
  <phoneticPr fontId="0" type="noConversion"/>
  <pageMargins left="0.22" right="0.28000000000000003" top="0.33" bottom="0" header="0.25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2018-01-18T10:14:20Z</cp:lastPrinted>
  <dcterms:created xsi:type="dcterms:W3CDTF">2003-01-14T10:59:26Z</dcterms:created>
  <dcterms:modified xsi:type="dcterms:W3CDTF">2018-01-18T10:14:30Z</dcterms:modified>
</cp:coreProperties>
</file>